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90" activeTab="0"/>
  </bookViews>
  <sheets>
    <sheet name="T１最終結果" sheetId="1" r:id="rId1"/>
  </sheets>
  <definedNames/>
  <calcPr fullCalcOnLoad="1" refMode="R1C1"/>
</workbook>
</file>

<file path=xl/sharedStrings.xml><?xml version="1.0" encoding="utf-8"?>
<sst xmlns="http://schemas.openxmlformats.org/spreadsheetml/2006/main" count="266" uniqueCount="75">
  <si>
    <t>・試合時間は35分ハーフの70分とする。交代は無制限、勝点で順位を争い、勝ち3、引分け1、負け0、とする。</t>
  </si>
  <si>
    <t>・副審は各チームより出し、自チームのラインをみる。</t>
  </si>
  <si>
    <t>・退場、警告累積2で次節出場停止となる。2試合以上の不戦敗、棄権は全記録抹消の上、順位を決定する。</t>
  </si>
  <si>
    <t>・順位は、勝点、得失点差、総得点、当該チームの対戦成績により決する。</t>
  </si>
  <si>
    <t>城ノ内</t>
  </si>
  <si>
    <t>城南</t>
  </si>
  <si>
    <t>勝点</t>
  </si>
  <si>
    <t>勝</t>
  </si>
  <si>
    <t>分</t>
  </si>
  <si>
    <t>負</t>
  </si>
  <si>
    <t>得点</t>
  </si>
  <si>
    <t>失点</t>
  </si>
  <si>
    <t>点差</t>
  </si>
  <si>
    <t>順位</t>
  </si>
  <si>
    <t>試合順</t>
  </si>
  <si>
    <t>対　　　　　戦</t>
  </si>
  <si>
    <t>試合数</t>
  </si>
  <si>
    <t>得点順</t>
  </si>
  <si>
    <t>得失点
差順</t>
  </si>
  <si>
    <t>獲得数</t>
  </si>
  <si>
    <t>富岡東</t>
  </si>
  <si>
    <t>日　付</t>
  </si>
  <si>
    <t>会　場</t>
  </si>
  <si>
    <t>主　審</t>
  </si>
  <si>
    <r>
      <t>・下位　</t>
    </r>
    <r>
      <rPr>
        <sz val="18"/>
        <rFont val="ＭＳ Ｐ明朝"/>
        <family val="1"/>
      </rPr>
      <t>2～4</t>
    </r>
    <r>
      <rPr>
        <sz val="16"/>
        <rFont val="ＭＳ Ｐ明朝"/>
        <family val="1"/>
      </rPr>
      <t>　</t>
    </r>
    <r>
      <rPr>
        <sz val="10"/>
        <rFont val="ＭＳ Ｐ明朝"/>
        <family val="1"/>
      </rPr>
      <t>チームは平成22年度後期Ｔ2へ降格する。</t>
    </r>
  </si>
  <si>
    <t>鳴門</t>
  </si>
  <si>
    <t>鳴門工</t>
  </si>
  <si>
    <t>富岡西</t>
  </si>
  <si>
    <t>徳島北</t>
  </si>
  <si>
    <t>池田</t>
  </si>
  <si>
    <t>富岡東</t>
  </si>
  <si>
    <t>１０’前期Ｔリーグ日程表（6月～9月）・・・ディビジョン1</t>
  </si>
  <si>
    <t>-</t>
  </si>
  <si>
    <t>富岡西</t>
  </si>
  <si>
    <t>警告　・　退場</t>
  </si>
  <si>
    <t>試合時間</t>
  </si>
  <si>
    <t>6／19
（土）</t>
  </si>
  <si>
    <t>TSV
（人工）</t>
  </si>
  <si>
    <t>－</t>
  </si>
  <si>
    <t>① 10:00～</t>
  </si>
  <si>
    <t>② 11:30～</t>
  </si>
  <si>
    <t>③ 13:00～</t>
  </si>
  <si>
    <t>④ 14:30～</t>
  </si>
  <si>
    <t>7／11
（日）</t>
  </si>
  <si>
    <t>7／17
（土）</t>
  </si>
  <si>
    <t>城　南</t>
  </si>
  <si>
    <t>①</t>
  </si>
  <si>
    <t>②</t>
  </si>
  <si>
    <t>7／18
（日）</t>
  </si>
  <si>
    <t>7／19
（月）</t>
  </si>
  <si>
    <t>7／21
（水）</t>
  </si>
  <si>
    <t>7／23
（金）</t>
  </si>
  <si>
    <t>7／27
（火）</t>
  </si>
  <si>
    <t>7／30
（金）</t>
  </si>
  <si>
    <t>8／9
（月）</t>
  </si>
  <si>
    <t>8／22
（日）</t>
  </si>
  <si>
    <t>8／25
（水）</t>
  </si>
  <si>
    <t>確定版</t>
  </si>
  <si>
    <t>6／26
（土）</t>
  </si>
  <si>
    <t>8／11
（水）</t>
  </si>
  <si>
    <t>③</t>
  </si>
  <si>
    <t>富岡西</t>
  </si>
  <si>
    <t>鳴門工</t>
  </si>
  <si>
    <t>③</t>
  </si>
  <si>
    <t>池田</t>
  </si>
  <si>
    <t>６／１７
変更版</t>
  </si>
  <si>
    <t>－</t>
  </si>
  <si>
    <t>－</t>
  </si>
  <si>
    <t>－</t>
  </si>
  <si>
    <t>－</t>
  </si>
  <si>
    <t>－</t>
  </si>
  <si>
    <t>10</t>
  </si>
  <si>
    <t>早川</t>
  </si>
  <si>
    <t>最終</t>
  </si>
  <si>
    <t>後期T２へ城ノ内と富岡西が降格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</si>
</sst>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28"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4"/>
      <color indexed="9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double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 diagonalDown="1">
      <left style="medium"/>
      <right style="medium"/>
      <top style="medium"/>
      <bottom style="medium"/>
      <diagonal style="thin"/>
    </border>
    <border>
      <left style="double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hair"/>
      <right/>
      <top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hair"/>
      <right style="hair"/>
      <top style="medium"/>
      <bottom style="thin"/>
    </border>
    <border>
      <left style="medium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hair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hair"/>
      <top style="thin"/>
      <bottom style="medium"/>
      <diagonal style="thin"/>
    </border>
    <border>
      <left/>
      <right style="hair"/>
      <top style="thin"/>
      <bottom/>
    </border>
    <border diagonalUp="1">
      <left style="hair"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 diagonalUp="1">
      <left style="medium"/>
      <right/>
      <top style="thin"/>
      <bottom style="medium"/>
      <diagonal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medium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 diagonalDown="1">
      <left/>
      <right/>
      <top style="thin"/>
      <bottom/>
      <diagonal style="thin"/>
    </border>
    <border diagonalDown="1">
      <left/>
      <right style="double"/>
      <top style="thin"/>
      <bottom/>
      <diagonal style="thin"/>
    </border>
    <border diagonalDown="1">
      <left/>
      <right/>
      <top/>
      <bottom style="medium"/>
      <diagonal style="thin"/>
    </border>
    <border diagonalDown="1">
      <left/>
      <right style="double"/>
      <top/>
      <bottom style="medium"/>
      <diagonal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 style="thin"/>
      <diagonal style="thin"/>
    </border>
    <border>
      <left style="double"/>
      <right style="thin"/>
      <top style="medium"/>
      <bottom style="thin"/>
    </border>
    <border>
      <left/>
      <right style="double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>
      <alignment horizontal="distributed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" fillId="0" borderId="0" xfId="0" applyFont="1" applyAlignment="1" applyProtection="1">
      <alignment vertical="center"/>
      <protection locked="0"/>
    </xf>
    <xf numFmtId="0" fontId="3" fillId="6" borderId="11" xfId="0" applyNumberFormat="1" applyFont="1" applyFill="1" applyBorder="1" applyAlignment="1" applyProtection="1">
      <alignment horizontal="center" vertical="center"/>
      <protection locked="0"/>
    </xf>
    <xf numFmtId="0" fontId="3" fillId="6" borderId="12" xfId="0" applyNumberFormat="1" applyFont="1" applyFill="1" applyBorder="1" applyAlignment="1" applyProtection="1">
      <alignment horizontal="center" vertical="center"/>
      <protection/>
    </xf>
    <xf numFmtId="0" fontId="3" fillId="6" borderId="13" xfId="0" applyNumberFormat="1" applyFont="1" applyFill="1" applyBorder="1" applyAlignment="1" applyProtection="1">
      <alignment horizontal="center" vertical="center"/>
      <protection locked="0"/>
    </xf>
    <xf numFmtId="0" fontId="3" fillId="6" borderId="14" xfId="0" applyNumberFormat="1" applyFont="1" applyFill="1" applyBorder="1" applyAlignment="1" applyProtection="1">
      <alignment horizontal="center" vertical="center"/>
      <protection locked="0"/>
    </xf>
    <xf numFmtId="0" fontId="3" fillId="6" borderId="15" xfId="0" applyNumberFormat="1" applyFont="1" applyFill="1" applyBorder="1" applyAlignment="1" applyProtection="1">
      <alignment horizontal="center" vertical="center"/>
      <protection/>
    </xf>
    <xf numFmtId="0" fontId="3" fillId="6" borderId="16" xfId="0" applyNumberFormat="1" applyFont="1" applyFill="1" applyBorder="1" applyAlignment="1" applyProtection="1">
      <alignment horizontal="center" vertical="center"/>
      <protection/>
    </xf>
    <xf numFmtId="0" fontId="3" fillId="6" borderId="17" xfId="0" applyNumberFormat="1" applyFont="1" applyFill="1" applyBorder="1" applyAlignment="1" applyProtection="1">
      <alignment horizontal="center" vertical="center"/>
      <protection/>
    </xf>
    <xf numFmtId="0" fontId="3" fillId="6" borderId="18" xfId="0" applyNumberFormat="1" applyFont="1" applyFill="1" applyBorder="1" applyAlignment="1" applyProtection="1">
      <alignment horizontal="center" vertical="center"/>
      <protection locked="0"/>
    </xf>
    <xf numFmtId="0" fontId="3" fillId="6" borderId="17" xfId="0" applyNumberFormat="1" applyFont="1" applyFill="1" applyBorder="1" applyAlignment="1" applyProtection="1">
      <alignment horizontal="center" vertical="center"/>
      <protection locked="0"/>
    </xf>
    <xf numFmtId="0" fontId="3" fillId="6" borderId="19" xfId="0" applyNumberFormat="1" applyFont="1" applyFill="1" applyBorder="1" applyAlignment="1" applyProtection="1">
      <alignment horizontal="center" vertical="center"/>
      <protection locked="0"/>
    </xf>
    <xf numFmtId="0" fontId="3" fillId="6" borderId="18" xfId="0" applyNumberFormat="1" applyFont="1" applyFill="1" applyBorder="1" applyAlignment="1" applyProtection="1">
      <alignment horizontal="center" vertical="center"/>
      <protection/>
    </xf>
    <xf numFmtId="0" fontId="3" fillId="6" borderId="16" xfId="0" applyNumberFormat="1" applyFont="1" applyFill="1" applyBorder="1" applyAlignment="1" applyProtection="1">
      <alignment horizontal="center" vertical="center"/>
      <protection locked="0"/>
    </xf>
    <xf numFmtId="0" fontId="3" fillId="21" borderId="20" xfId="0" applyFont="1" applyFill="1" applyBorder="1" applyAlignment="1" applyProtection="1">
      <alignment horizontal="distributed" vertical="center"/>
      <protection locked="0"/>
    </xf>
    <xf numFmtId="0" fontId="6" fillId="24" borderId="21" xfId="0" applyFont="1" applyFill="1" applyBorder="1" applyAlignment="1" applyProtection="1">
      <alignment horizontal="distributed" vertical="center"/>
      <protection/>
    </xf>
    <xf numFmtId="0" fontId="3" fillId="24" borderId="22" xfId="0" applyFont="1" applyFill="1" applyBorder="1" applyAlignment="1" applyProtection="1">
      <alignment horizontal="distributed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0" fontId="3" fillId="24" borderId="23" xfId="0" applyFont="1" applyFill="1" applyBorder="1" applyAlignment="1" applyProtection="1">
      <alignment horizontal="center" vertical="center"/>
      <protection/>
    </xf>
    <xf numFmtId="0" fontId="3" fillId="24" borderId="23" xfId="0" applyFont="1" applyFill="1" applyBorder="1" applyAlignment="1" applyProtection="1">
      <alignment horizontal="distributed" vertical="center"/>
      <protection/>
    </xf>
    <xf numFmtId="0" fontId="3" fillId="24" borderId="24" xfId="0" applyFont="1" applyFill="1" applyBorder="1" applyAlignment="1" applyProtection="1">
      <alignment horizontal="distributed" vertical="center"/>
      <protection/>
    </xf>
    <xf numFmtId="56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30" xfId="0" applyNumberFormat="1" applyFont="1" applyFill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5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distributed" vertical="center" wrapText="1"/>
      <protection locked="0"/>
    </xf>
    <xf numFmtId="0" fontId="3" fillId="0" borderId="12" xfId="0" applyFont="1" applyFill="1" applyBorder="1" applyAlignment="1" applyProtection="1">
      <alignment horizontal="distributed" vertical="center" wrapText="1"/>
      <protection locked="0"/>
    </xf>
    <xf numFmtId="0" fontId="3" fillId="0" borderId="13" xfId="0" applyFont="1" applyFill="1" applyBorder="1" applyAlignment="1" applyProtection="1">
      <alignment horizontal="distributed" vertical="center" wrapText="1"/>
      <protection locked="0"/>
    </xf>
    <xf numFmtId="0" fontId="3" fillId="0" borderId="39" xfId="0" applyFont="1" applyFill="1" applyBorder="1" applyAlignment="1" applyProtection="1">
      <alignment horizontal="distributed" vertical="center" wrapText="1"/>
      <protection locked="0"/>
    </xf>
    <xf numFmtId="0" fontId="3" fillId="0" borderId="40" xfId="0" applyFont="1" applyFill="1" applyBorder="1" applyAlignment="1" applyProtection="1">
      <alignment horizontal="distributed" vertical="center" wrapText="1"/>
      <protection locked="0"/>
    </xf>
    <xf numFmtId="0" fontId="3" fillId="0" borderId="41" xfId="0" applyFont="1" applyFill="1" applyBorder="1" applyAlignment="1" applyProtection="1">
      <alignment horizontal="distributed" vertical="center" wrapText="1"/>
      <protection locked="0"/>
    </xf>
    <xf numFmtId="20" fontId="3" fillId="0" borderId="42" xfId="0" applyNumberFormat="1" applyFont="1" applyFill="1" applyBorder="1" applyAlignment="1" applyProtection="1">
      <alignment horizontal="center" vertical="center"/>
      <protection locked="0"/>
    </xf>
    <xf numFmtId="20" fontId="3" fillId="0" borderId="34" xfId="0" applyNumberFormat="1" applyFont="1" applyFill="1" applyBorder="1" applyAlignment="1" applyProtection="1">
      <alignment horizontal="center" vertical="center"/>
      <protection locked="0"/>
    </xf>
    <xf numFmtId="20" fontId="3" fillId="0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20" fontId="3" fillId="0" borderId="45" xfId="0" applyNumberFormat="1" applyFont="1" applyFill="1" applyBorder="1" applyAlignment="1" applyProtection="1">
      <alignment horizontal="center" vertical="center"/>
      <protection locked="0"/>
    </xf>
    <xf numFmtId="20" fontId="3" fillId="0" borderId="27" xfId="0" applyNumberFormat="1" applyFont="1" applyFill="1" applyBorder="1" applyAlignment="1" applyProtection="1">
      <alignment horizontal="center" vertical="center"/>
      <protection locked="0"/>
    </xf>
    <xf numFmtId="20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>
      <alignment horizontal="distributed"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/>
    </xf>
    <xf numFmtId="0" fontId="3" fillId="0" borderId="51" xfId="0" applyFont="1" applyFill="1" applyBorder="1" applyAlignment="1">
      <alignment horizontal="distributed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20" fontId="3" fillId="0" borderId="18" xfId="0" applyNumberFormat="1" applyFont="1" applyFill="1" applyBorder="1" applyAlignment="1" applyProtection="1">
      <alignment horizontal="center" vertical="center"/>
      <protection locked="0"/>
    </xf>
    <xf numFmtId="20" fontId="3" fillId="0" borderId="16" xfId="0" applyNumberFormat="1" applyFont="1" applyFill="1" applyBorder="1" applyAlignment="1" applyProtection="1">
      <alignment horizontal="center" vertical="center"/>
      <protection locked="0"/>
    </xf>
    <xf numFmtId="2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>
      <alignment horizontal="distributed" vertical="center"/>
    </xf>
    <xf numFmtId="0" fontId="3" fillId="0" borderId="55" xfId="0" applyFont="1" applyFill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57" xfId="0" applyFont="1" applyFill="1" applyBorder="1" applyAlignment="1">
      <alignment horizontal="distributed" vertical="center"/>
    </xf>
    <xf numFmtId="0" fontId="3" fillId="0" borderId="58" xfId="0" applyFont="1" applyFill="1" applyBorder="1" applyAlignment="1">
      <alignment horizontal="distributed" vertical="center"/>
    </xf>
    <xf numFmtId="0" fontId="3" fillId="0" borderId="59" xfId="0" applyFont="1" applyFill="1" applyBorder="1" applyAlignment="1">
      <alignment horizontal="distributed" vertical="center"/>
    </xf>
    <xf numFmtId="0" fontId="3" fillId="0" borderId="60" xfId="0" applyFont="1" applyFill="1" applyBorder="1" applyAlignment="1">
      <alignment horizontal="distributed" vertical="center"/>
    </xf>
    <xf numFmtId="0" fontId="3" fillId="0" borderId="61" xfId="0" applyFont="1" applyFill="1" applyBorder="1" applyAlignment="1">
      <alignment horizontal="distributed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distributed" vertical="center"/>
      <protection locked="0"/>
    </xf>
    <xf numFmtId="0" fontId="3" fillId="0" borderId="27" xfId="0" applyFont="1" applyFill="1" applyBorder="1" applyAlignment="1" applyProtection="1">
      <alignment horizontal="distributed" vertical="center"/>
      <protection locked="0"/>
    </xf>
    <xf numFmtId="0" fontId="3" fillId="0" borderId="47" xfId="0" applyFont="1" applyFill="1" applyBorder="1" applyAlignment="1" applyProtection="1">
      <alignment horizontal="distributed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distributed" vertical="center"/>
      <protection locked="0"/>
    </xf>
    <xf numFmtId="0" fontId="3" fillId="0" borderId="28" xfId="0" applyFont="1" applyFill="1" applyBorder="1" applyAlignment="1" applyProtection="1">
      <alignment horizontal="distributed" vertical="center"/>
      <protection locked="0"/>
    </xf>
    <xf numFmtId="0" fontId="3" fillId="0" borderId="26" xfId="0" applyFont="1" applyFill="1" applyBorder="1" applyAlignment="1" applyProtection="1">
      <alignment horizontal="distributed" vertical="center"/>
      <protection locked="0"/>
    </xf>
    <xf numFmtId="0" fontId="3" fillId="0" borderId="52" xfId="0" applyFont="1" applyFill="1" applyBorder="1" applyAlignment="1" applyProtection="1">
      <alignment horizontal="distributed" vertical="center" wrapText="1"/>
      <protection locked="0"/>
    </xf>
    <xf numFmtId="0" fontId="3" fillId="0" borderId="0" xfId="0" applyFont="1" applyFill="1" applyBorder="1" applyAlignment="1" applyProtection="1">
      <alignment horizontal="distributed" vertical="center" wrapText="1"/>
      <protection locked="0"/>
    </xf>
    <xf numFmtId="0" fontId="3" fillId="0" borderId="53" xfId="0" applyFont="1" applyFill="1" applyBorder="1" applyAlignment="1" applyProtection="1">
      <alignment horizontal="distributed" vertical="center" wrapText="1"/>
      <protection locked="0"/>
    </xf>
    <xf numFmtId="0" fontId="3" fillId="0" borderId="62" xfId="0" applyFont="1" applyFill="1" applyBorder="1" applyAlignment="1" applyProtection="1">
      <alignment horizontal="distributed" vertical="center"/>
      <protection locked="0"/>
    </xf>
    <xf numFmtId="0" fontId="3" fillId="0" borderId="63" xfId="0" applyFont="1" applyFill="1" applyBorder="1" applyAlignment="1" applyProtection="1">
      <alignment horizontal="distributed" vertical="center"/>
      <protection locked="0"/>
    </xf>
    <xf numFmtId="0" fontId="3" fillId="0" borderId="64" xfId="0" applyFont="1" applyFill="1" applyBorder="1" applyAlignment="1" applyProtection="1">
      <alignment horizontal="distributed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distributed" vertical="center"/>
      <protection locked="0"/>
    </xf>
    <xf numFmtId="0" fontId="3" fillId="0" borderId="67" xfId="0" applyFont="1" applyFill="1" applyBorder="1" applyAlignment="1" applyProtection="1">
      <alignment horizontal="distributed" vertical="center"/>
      <protection locked="0"/>
    </xf>
    <xf numFmtId="0" fontId="3" fillId="0" borderId="68" xfId="0" applyFont="1" applyFill="1" applyBorder="1" applyAlignment="1" applyProtection="1">
      <alignment horizontal="distributed" vertical="center"/>
      <protection locked="0"/>
    </xf>
    <xf numFmtId="0" fontId="11" fillId="0" borderId="26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0" fontId="11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71" xfId="0" applyFont="1" applyFill="1" applyBorder="1" applyAlignment="1">
      <alignment horizontal="distributed" vertical="center"/>
    </xf>
    <xf numFmtId="0" fontId="3" fillId="0" borderId="33" xfId="0" applyFont="1" applyFill="1" applyBorder="1" applyAlignment="1" applyProtection="1">
      <alignment horizontal="distributed" vertical="center"/>
      <protection locked="0"/>
    </xf>
    <xf numFmtId="0" fontId="3" fillId="0" borderId="34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53" xfId="0" applyFont="1" applyFill="1" applyBorder="1" applyAlignment="1" applyProtection="1">
      <alignment horizontal="distributed" vertical="center"/>
      <protection locked="0"/>
    </xf>
    <xf numFmtId="0" fontId="3" fillId="0" borderId="39" xfId="0" applyFont="1" applyFill="1" applyBorder="1" applyAlignment="1" applyProtection="1">
      <alignment horizontal="distributed" vertical="center"/>
      <protection locked="0"/>
    </xf>
    <xf numFmtId="0" fontId="3" fillId="0" borderId="40" xfId="0" applyFont="1" applyFill="1" applyBorder="1" applyAlignment="1" applyProtection="1">
      <alignment horizontal="distributed" vertical="center"/>
      <protection locked="0"/>
    </xf>
    <xf numFmtId="0" fontId="3" fillId="0" borderId="41" xfId="0" applyFont="1" applyFill="1" applyBorder="1" applyAlignment="1" applyProtection="1">
      <alignment horizontal="distributed" vertical="center"/>
      <protection locked="0"/>
    </xf>
    <xf numFmtId="0" fontId="3" fillId="0" borderId="5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72" xfId="0" applyFont="1" applyFill="1" applyBorder="1" applyAlignment="1">
      <alignment horizontal="distributed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horizontal="distributed" vertical="center"/>
    </xf>
    <xf numFmtId="0" fontId="3" fillId="0" borderId="74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56" fontId="3" fillId="0" borderId="11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12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13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39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40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41" xfId="0" applyNumberFormat="1" applyFont="1" applyFill="1" applyBorder="1" applyAlignment="1" applyProtection="1">
      <alignment horizontal="distributed" vertical="center" wrapText="1"/>
      <protection locked="0"/>
    </xf>
    <xf numFmtId="20" fontId="3" fillId="0" borderId="75" xfId="0" applyNumberFormat="1" applyFont="1" applyFill="1" applyBorder="1" applyAlignment="1" applyProtection="1">
      <alignment horizontal="center" vertical="center"/>
      <protection locked="0"/>
    </xf>
    <xf numFmtId="20" fontId="3" fillId="0" borderId="50" xfId="0" applyNumberFormat="1" applyFont="1" applyFill="1" applyBorder="1" applyAlignment="1" applyProtection="1">
      <alignment horizontal="center" vertical="center"/>
      <protection locked="0"/>
    </xf>
    <xf numFmtId="20" fontId="3" fillId="0" borderId="76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>
      <alignment horizontal="distributed" vertical="center"/>
    </xf>
    <xf numFmtId="0" fontId="3" fillId="0" borderId="77" xfId="0" applyFont="1" applyFill="1" applyBorder="1" applyAlignment="1">
      <alignment horizontal="distributed" vertical="center"/>
    </xf>
    <xf numFmtId="2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78" xfId="0" applyFont="1" applyFill="1" applyBorder="1" applyAlignment="1">
      <alignment horizontal="distributed" vertical="center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distributed" vertical="center"/>
      <protection locked="0"/>
    </xf>
    <xf numFmtId="0" fontId="3" fillId="0" borderId="12" xfId="0" applyFont="1" applyFill="1" applyBorder="1" applyAlignment="1" applyProtection="1">
      <alignment horizontal="distributed" vertical="center"/>
      <protection locked="0"/>
    </xf>
    <xf numFmtId="0" fontId="3" fillId="0" borderId="81" xfId="0" applyFont="1" applyFill="1" applyBorder="1" applyAlignment="1" applyProtection="1">
      <alignment horizontal="distributed" vertical="center"/>
      <protection locked="0"/>
    </xf>
    <xf numFmtId="0" fontId="3" fillId="0" borderId="82" xfId="0" applyFont="1" applyFill="1" applyBorder="1" applyAlignment="1" applyProtection="1">
      <alignment horizontal="distributed" vertical="center"/>
      <protection locked="0"/>
    </xf>
    <xf numFmtId="0" fontId="3" fillId="0" borderId="42" xfId="0" applyFont="1" applyFill="1" applyBorder="1" applyAlignment="1" applyProtection="1">
      <alignment horizontal="distributed" vertical="center"/>
      <protection locked="0"/>
    </xf>
    <xf numFmtId="0" fontId="3" fillId="0" borderId="36" xfId="0" applyFont="1" applyFill="1" applyBorder="1" applyAlignment="1" applyProtection="1">
      <alignment horizontal="distributed" vertical="center"/>
      <protection locked="0"/>
    </xf>
    <xf numFmtId="0" fontId="3" fillId="0" borderId="35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3" fillId="0" borderId="71" xfId="0" applyFont="1" applyFill="1" applyBorder="1" applyAlignment="1" applyProtection="1">
      <alignment horizontal="distributed" vertical="center"/>
      <protection locked="0"/>
    </xf>
    <xf numFmtId="0" fontId="3" fillId="0" borderId="61" xfId="0" applyFont="1" applyFill="1" applyBorder="1" applyAlignment="1" applyProtection="1">
      <alignment horizontal="distributed" vertical="center"/>
      <protection locked="0"/>
    </xf>
    <xf numFmtId="0" fontId="3" fillId="0" borderId="50" xfId="0" applyFont="1" applyFill="1" applyBorder="1" applyAlignment="1" applyProtection="1">
      <alignment horizontal="distributed" vertical="center"/>
      <protection locked="0"/>
    </xf>
    <xf numFmtId="0" fontId="3" fillId="0" borderId="51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83" xfId="0" applyFont="1" applyFill="1" applyBorder="1" applyAlignment="1" applyProtection="1">
      <alignment horizontal="center" vertical="center"/>
      <protection locked="0"/>
    </xf>
    <xf numFmtId="0" fontId="3" fillId="0" borderId="84" xfId="0" applyFont="1" applyFill="1" applyBorder="1" applyAlignment="1" applyProtection="1">
      <alignment horizontal="center" vertical="center"/>
      <protection locked="0"/>
    </xf>
    <xf numFmtId="0" fontId="3" fillId="0" borderId="85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49" fontId="3" fillId="0" borderId="89" xfId="0" applyNumberFormat="1" applyFont="1" applyFill="1" applyBorder="1" applyAlignment="1" applyProtection="1">
      <alignment horizontal="left" vertical="center"/>
      <protection locked="0"/>
    </xf>
    <xf numFmtId="49" fontId="3" fillId="0" borderId="90" xfId="0" applyNumberFormat="1" applyFont="1" applyFill="1" applyBorder="1" applyAlignment="1" applyProtection="1">
      <alignment horizontal="left" vertical="center"/>
      <protection locked="0"/>
    </xf>
    <xf numFmtId="49" fontId="3" fillId="0" borderId="91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3" fillId="6" borderId="39" xfId="0" applyNumberFormat="1" applyFont="1" applyFill="1" applyBorder="1" applyAlignment="1" applyProtection="1">
      <alignment horizontal="center" vertical="center"/>
      <protection/>
    </xf>
    <xf numFmtId="0" fontId="3" fillId="6" borderId="40" xfId="0" applyNumberFormat="1" applyFont="1" applyFill="1" applyBorder="1" applyAlignment="1" applyProtection="1">
      <alignment horizontal="center" vertical="center"/>
      <protection/>
    </xf>
    <xf numFmtId="0" fontId="3" fillId="6" borderId="41" xfId="0" applyNumberFormat="1" applyFont="1" applyFill="1" applyBorder="1" applyAlignment="1" applyProtection="1">
      <alignment horizontal="center" vertical="center"/>
      <protection/>
    </xf>
    <xf numFmtId="0" fontId="1" fillId="0" borderId="92" xfId="0" applyNumberFormat="1" applyFont="1" applyFill="1" applyBorder="1" applyAlignment="1" applyProtection="1">
      <alignment horizontal="center" vertical="center"/>
      <protection/>
    </xf>
    <xf numFmtId="0" fontId="1" fillId="0" borderId="93" xfId="0" applyNumberFormat="1" applyFont="1" applyFill="1" applyBorder="1" applyAlignment="1" applyProtection="1">
      <alignment horizontal="center" vertical="center"/>
      <protection/>
    </xf>
    <xf numFmtId="0" fontId="10" fillId="0" borderId="94" xfId="0" applyNumberFormat="1" applyFont="1" applyFill="1" applyBorder="1" applyAlignment="1" applyProtection="1">
      <alignment horizontal="center" vertical="center"/>
      <protection/>
    </xf>
    <xf numFmtId="0" fontId="10" fillId="0" borderId="95" xfId="0" applyNumberFormat="1" applyFont="1" applyFill="1" applyBorder="1" applyAlignment="1" applyProtection="1">
      <alignment horizontal="center" vertical="center"/>
      <protection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3" fillId="21" borderId="98" xfId="0" applyFont="1" applyFill="1" applyBorder="1" applyAlignment="1" applyProtection="1">
      <alignment horizontal="distributed" vertical="center"/>
      <protection/>
    </xf>
    <xf numFmtId="0" fontId="3" fillId="21" borderId="99" xfId="0" applyFont="1" applyFill="1" applyBorder="1" applyAlignment="1" applyProtection="1">
      <alignment horizontal="distributed" vertical="center"/>
      <protection/>
    </xf>
    <xf numFmtId="0" fontId="3" fillId="21" borderId="100" xfId="0" applyNumberFormat="1" applyFont="1" applyFill="1" applyBorder="1" applyAlignment="1" applyProtection="1">
      <alignment horizontal="center" vertical="center"/>
      <protection locked="0"/>
    </xf>
    <xf numFmtId="0" fontId="3" fillId="21" borderId="101" xfId="0" applyNumberFormat="1" applyFont="1" applyFill="1" applyBorder="1" applyAlignment="1" applyProtection="1">
      <alignment horizontal="center" vertical="center"/>
      <protection locked="0"/>
    </xf>
    <xf numFmtId="0" fontId="3" fillId="21" borderId="102" xfId="0" applyNumberFormat="1" applyFont="1" applyFill="1" applyBorder="1" applyAlignment="1" applyProtection="1">
      <alignment horizontal="center" vertical="center"/>
      <protection locked="0"/>
    </xf>
    <xf numFmtId="0" fontId="3" fillId="21" borderId="103" xfId="0" applyNumberFormat="1" applyFont="1" applyFill="1" applyBorder="1" applyAlignment="1" applyProtection="1">
      <alignment horizontal="center" vertical="center"/>
      <protection locked="0"/>
    </xf>
    <xf numFmtId="0" fontId="1" fillId="0" borderId="104" xfId="0" applyNumberFormat="1" applyFont="1" applyFill="1" applyBorder="1" applyAlignment="1" applyProtection="1">
      <alignment horizontal="center" vertical="center"/>
      <protection/>
    </xf>
    <xf numFmtId="0" fontId="1" fillId="0" borderId="105" xfId="0" applyNumberFormat="1" applyFont="1" applyFill="1" applyBorder="1" applyAlignment="1" applyProtection="1">
      <alignment horizontal="center" vertical="center"/>
      <protection/>
    </xf>
    <xf numFmtId="0" fontId="3" fillId="6" borderId="62" xfId="0" applyNumberFormat="1" applyFont="1" applyFill="1" applyBorder="1" applyAlignment="1" applyProtection="1">
      <alignment horizontal="center" vertical="center"/>
      <protection/>
    </xf>
    <xf numFmtId="0" fontId="3" fillId="6" borderId="63" xfId="0" applyNumberFormat="1" applyFont="1" applyFill="1" applyBorder="1" applyAlignment="1" applyProtection="1">
      <alignment horizontal="center" vertical="center"/>
      <protection/>
    </xf>
    <xf numFmtId="0" fontId="3" fillId="6" borderId="106" xfId="0" applyNumberFormat="1" applyFont="1" applyFill="1" applyBorder="1" applyAlignment="1" applyProtection="1">
      <alignment horizontal="center" vertical="center"/>
      <protection/>
    </xf>
    <xf numFmtId="0" fontId="3" fillId="21" borderId="107" xfId="0" applyFont="1" applyFill="1" applyBorder="1" applyAlignment="1" applyProtection="1">
      <alignment horizontal="distributed" vertical="center"/>
      <protection/>
    </xf>
    <xf numFmtId="0" fontId="3" fillId="21" borderId="108" xfId="0" applyNumberFormat="1" applyFont="1" applyFill="1" applyBorder="1" applyAlignment="1" applyProtection="1">
      <alignment horizontal="center" vertical="center"/>
      <protection locked="0"/>
    </xf>
    <xf numFmtId="0" fontId="3" fillId="21" borderId="109" xfId="0" applyNumberFormat="1" applyFont="1" applyFill="1" applyBorder="1" applyAlignment="1" applyProtection="1">
      <alignment horizontal="center" vertical="center"/>
      <protection locked="0"/>
    </xf>
    <xf numFmtId="0" fontId="3" fillId="21" borderId="110" xfId="0" applyNumberFormat="1" applyFont="1" applyFill="1" applyBorder="1" applyAlignment="1" applyProtection="1">
      <alignment horizontal="center" vertical="center"/>
      <protection locked="0"/>
    </xf>
    <xf numFmtId="0" fontId="3" fillId="21" borderId="111" xfId="0" applyNumberFormat="1" applyFont="1" applyFill="1" applyBorder="1" applyAlignment="1" applyProtection="1">
      <alignment horizontal="center" vertical="center"/>
      <protection locked="0"/>
    </xf>
    <xf numFmtId="0" fontId="3" fillId="21" borderId="112" xfId="0" applyNumberFormat="1" applyFont="1" applyFill="1" applyBorder="1" applyAlignment="1" applyProtection="1">
      <alignment horizontal="center" vertical="center"/>
      <protection locked="0"/>
    </xf>
    <xf numFmtId="0" fontId="1" fillId="0" borderId="94" xfId="0" applyNumberFormat="1" applyFont="1" applyFill="1" applyBorder="1" applyAlignment="1" applyProtection="1">
      <alignment horizontal="center" vertical="center"/>
      <protection/>
    </xf>
    <xf numFmtId="0" fontId="3" fillId="21" borderId="113" xfId="0" applyNumberFormat="1" applyFont="1" applyFill="1" applyBorder="1" applyAlignment="1" applyProtection="1">
      <alignment horizontal="center" vertical="center"/>
      <protection locked="0"/>
    </xf>
    <xf numFmtId="0" fontId="3" fillId="21" borderId="114" xfId="0" applyNumberFormat="1" applyFont="1" applyFill="1" applyBorder="1" applyAlignment="1" applyProtection="1">
      <alignment horizontal="center" vertical="center"/>
      <protection locked="0"/>
    </xf>
    <xf numFmtId="49" fontId="1" fillId="0" borderId="115" xfId="0" applyNumberFormat="1" applyFont="1" applyFill="1" applyBorder="1" applyAlignment="1" applyProtection="1">
      <alignment horizontal="center" vertical="center"/>
      <protection/>
    </xf>
    <xf numFmtId="0" fontId="1" fillId="0" borderId="116" xfId="0" applyNumberFormat="1" applyFont="1" applyFill="1" applyBorder="1" applyAlignment="1" applyProtection="1">
      <alignment horizontal="center" vertical="center"/>
      <protection/>
    </xf>
    <xf numFmtId="0" fontId="10" fillId="0" borderId="117" xfId="0" applyNumberFormat="1" applyFont="1" applyFill="1" applyBorder="1" applyAlignment="1" applyProtection="1">
      <alignment horizontal="center" vertical="center"/>
      <protection/>
    </xf>
    <xf numFmtId="0" fontId="1" fillId="0" borderId="118" xfId="0" applyFont="1" applyFill="1" applyBorder="1" applyAlignment="1" applyProtection="1">
      <alignment horizontal="center" vertical="center"/>
      <protection/>
    </xf>
    <xf numFmtId="0" fontId="1" fillId="0" borderId="115" xfId="0" applyNumberFormat="1" applyFont="1" applyFill="1" applyBorder="1" applyAlignment="1" applyProtection="1">
      <alignment horizontal="center" vertical="center"/>
      <protection/>
    </xf>
    <xf numFmtId="0" fontId="1" fillId="0" borderId="119" xfId="0" applyNumberFormat="1" applyFont="1" applyFill="1" applyBorder="1" applyAlignment="1" applyProtection="1">
      <alignment horizontal="center" vertical="center"/>
      <protection/>
    </xf>
    <xf numFmtId="0" fontId="1" fillId="0" borderId="120" xfId="0" applyNumberFormat="1" applyFont="1" applyFill="1" applyBorder="1" applyAlignment="1" applyProtection="1">
      <alignment horizontal="center" vertical="center"/>
      <protection/>
    </xf>
    <xf numFmtId="0" fontId="3" fillId="21" borderId="121" xfId="0" applyFont="1" applyFill="1" applyBorder="1" applyAlignment="1" applyProtection="1">
      <alignment horizontal="distributed" vertical="center"/>
      <protection/>
    </xf>
    <xf numFmtId="0" fontId="3" fillId="21" borderId="122" xfId="0" applyNumberFormat="1" applyFont="1" applyFill="1" applyBorder="1" applyAlignment="1" applyProtection="1">
      <alignment horizontal="center" vertical="center"/>
      <protection locked="0"/>
    </xf>
    <xf numFmtId="0" fontId="3" fillId="21" borderId="123" xfId="0" applyNumberFormat="1" applyFont="1" applyFill="1" applyBorder="1" applyAlignment="1" applyProtection="1">
      <alignment horizontal="center" vertical="center"/>
      <protection locked="0"/>
    </xf>
    <xf numFmtId="0" fontId="3" fillId="21" borderId="124" xfId="0" applyNumberFormat="1" applyFont="1" applyFill="1" applyBorder="1" applyAlignment="1" applyProtection="1">
      <alignment horizontal="center" vertical="center"/>
      <protection locked="0"/>
    </xf>
    <xf numFmtId="0" fontId="3" fillId="21" borderId="125" xfId="0" applyNumberFormat="1" applyFont="1" applyFill="1" applyBorder="1" applyAlignment="1" applyProtection="1">
      <alignment horizontal="center" vertical="center"/>
      <protection locked="0"/>
    </xf>
    <xf numFmtId="0" fontId="1" fillId="0" borderId="126" xfId="0" applyNumberFormat="1" applyFont="1" applyFill="1" applyBorder="1" applyAlignment="1" applyProtection="1">
      <alignment horizontal="center" vertical="center"/>
      <protection/>
    </xf>
    <xf numFmtId="0" fontId="3" fillId="21" borderId="23" xfId="0" applyFont="1" applyFill="1" applyBorder="1" applyAlignment="1" applyProtection="1">
      <alignment horizontal="distributed" vertical="center"/>
      <protection/>
    </xf>
    <xf numFmtId="0" fontId="3" fillId="21" borderId="83" xfId="0" applyFont="1" applyFill="1" applyBorder="1" applyAlignment="1" applyProtection="1">
      <alignment horizontal="distributed" vertical="center"/>
      <protection/>
    </xf>
    <xf numFmtId="0" fontId="3" fillId="21" borderId="84" xfId="0" applyFont="1" applyFill="1" applyBorder="1" applyAlignment="1" applyProtection="1">
      <alignment horizontal="distributed" vertical="center"/>
      <protection/>
    </xf>
    <xf numFmtId="0" fontId="3" fillId="21" borderId="127" xfId="0" applyFont="1" applyFill="1" applyBorder="1" applyAlignment="1" applyProtection="1">
      <alignment horizontal="distributed" vertical="center"/>
      <protection/>
    </xf>
    <xf numFmtId="0" fontId="3" fillId="21" borderId="86" xfId="0" applyFont="1" applyFill="1" applyBorder="1" applyAlignment="1" applyProtection="1">
      <alignment horizontal="distributed" vertical="center"/>
      <protection/>
    </xf>
    <xf numFmtId="0" fontId="7" fillId="0" borderId="0" xfId="0" applyFont="1" applyAlignment="1">
      <alignment horizontal="center"/>
    </xf>
    <xf numFmtId="0" fontId="8" fillId="25" borderId="0" xfId="0" applyFont="1" applyFill="1" applyAlignment="1">
      <alignment horizontal="center"/>
    </xf>
    <xf numFmtId="56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0" xfId="0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60"/>
  <sheetViews>
    <sheetView tabSelected="1" zoomScalePageLayoutView="0" workbookViewId="0" topLeftCell="A31">
      <selection activeCell="K54" sqref="K54:M54"/>
    </sheetView>
  </sheetViews>
  <sheetFormatPr defaultColWidth="9.00390625" defaultRowHeight="13.5"/>
  <cols>
    <col min="1" max="1" width="7.125" style="6" customWidth="1"/>
    <col min="2" max="25" width="2.375" style="6" customWidth="1"/>
    <col min="26" max="26" width="3.75390625" style="6" customWidth="1"/>
    <col min="27" max="27" width="4.75390625" style="6" bestFit="1" customWidth="1"/>
    <col min="28" max="30" width="2.875" style="6" customWidth="1"/>
    <col min="31" max="34" width="4.625" style="6" customWidth="1"/>
    <col min="35" max="35" width="3.00390625" style="6" customWidth="1"/>
    <col min="36" max="38" width="6.00390625" style="6" bestFit="1" customWidth="1"/>
    <col min="39" max="40" width="9.00390625" style="6" customWidth="1"/>
    <col min="41" max="16384" width="9.00390625" style="2" customWidth="1"/>
  </cols>
  <sheetData>
    <row r="1" spans="1:34" ht="17.25">
      <c r="A1" s="237" t="s">
        <v>31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8" t="s">
        <v>57</v>
      </c>
      <c r="AG1" s="238"/>
      <c r="AH1" s="238"/>
    </row>
    <row r="2" spans="1:34" ht="7.5" customHeight="1">
      <c r="A2" s="15"/>
      <c r="B2" s="15"/>
      <c r="C2" s="15"/>
      <c r="D2" s="7"/>
      <c r="E2" s="15"/>
      <c r="F2" s="15"/>
      <c r="G2" s="15"/>
      <c r="H2" s="7"/>
      <c r="I2" s="15"/>
      <c r="J2" s="15"/>
      <c r="K2" s="15"/>
      <c r="L2" s="15"/>
      <c r="M2" s="15"/>
      <c r="N2" s="15"/>
      <c r="AF2" s="239" t="s">
        <v>65</v>
      </c>
      <c r="AG2" s="240"/>
      <c r="AH2" s="240"/>
    </row>
    <row r="3" spans="1:34" s="19" customFormat="1" ht="15" customHeight="1">
      <c r="A3" s="16" t="s">
        <v>0</v>
      </c>
      <c r="B3" s="17"/>
      <c r="C3" s="17"/>
      <c r="D3" s="18"/>
      <c r="E3" s="17"/>
      <c r="F3" s="17"/>
      <c r="G3" s="17"/>
      <c r="H3" s="18"/>
      <c r="I3" s="17"/>
      <c r="J3" s="17"/>
      <c r="K3" s="17"/>
      <c r="L3" s="17"/>
      <c r="M3" s="17"/>
      <c r="N3" s="17"/>
      <c r="AF3" s="240"/>
      <c r="AG3" s="240"/>
      <c r="AH3" s="240"/>
    </row>
    <row r="4" spans="1:14" s="19" customFormat="1" ht="15" customHeight="1">
      <c r="A4" s="16" t="s">
        <v>1</v>
      </c>
      <c r="B4" s="17"/>
      <c r="C4" s="17"/>
      <c r="D4" s="18"/>
      <c r="E4" s="17"/>
      <c r="F4" s="17"/>
      <c r="G4" s="17"/>
      <c r="H4" s="18"/>
      <c r="I4" s="17"/>
      <c r="J4" s="17"/>
      <c r="K4" s="17"/>
      <c r="L4" s="17"/>
      <c r="M4" s="17"/>
      <c r="N4" s="17"/>
    </row>
    <row r="5" spans="1:14" s="19" customFormat="1" ht="15" customHeight="1">
      <c r="A5" s="16" t="s">
        <v>2</v>
      </c>
      <c r="B5" s="17"/>
      <c r="C5" s="17"/>
      <c r="D5" s="18"/>
      <c r="E5" s="17"/>
      <c r="F5" s="17"/>
      <c r="G5" s="17"/>
      <c r="H5" s="18"/>
      <c r="I5" s="17"/>
      <c r="J5" s="17"/>
      <c r="K5" s="17"/>
      <c r="L5" s="17"/>
      <c r="M5" s="17"/>
      <c r="N5" s="17"/>
    </row>
    <row r="6" spans="1:14" s="19" customFormat="1" ht="15" customHeight="1">
      <c r="A6" s="16" t="s">
        <v>3</v>
      </c>
      <c r="B6" s="17"/>
      <c r="C6" s="17"/>
      <c r="D6" s="18"/>
      <c r="E6" s="17"/>
      <c r="F6" s="17"/>
      <c r="G6" s="17"/>
      <c r="H6" s="18"/>
      <c r="I6" s="17"/>
      <c r="J6" s="17"/>
      <c r="K6" s="17"/>
      <c r="L6" s="17"/>
      <c r="M6" s="17"/>
      <c r="N6" s="17"/>
    </row>
    <row r="7" spans="1:34" s="19" customFormat="1" ht="21">
      <c r="A7" s="16" t="s">
        <v>24</v>
      </c>
      <c r="B7" s="17"/>
      <c r="C7" s="17"/>
      <c r="D7" s="18"/>
      <c r="E7" s="17"/>
      <c r="F7" s="17"/>
      <c r="G7" s="17"/>
      <c r="H7" s="18"/>
      <c r="I7" s="17"/>
      <c r="J7" s="17"/>
      <c r="K7" s="17"/>
      <c r="L7" s="17"/>
      <c r="M7" s="17"/>
      <c r="N7" s="17"/>
      <c r="AE7" s="241" t="s">
        <v>73</v>
      </c>
      <c r="AF7" s="241"/>
      <c r="AG7" s="241"/>
      <c r="AH7" s="241"/>
    </row>
    <row r="8" spans="31:34" ht="7.5" customHeight="1" thickBot="1">
      <c r="AE8" s="242"/>
      <c r="AF8" s="242"/>
      <c r="AG8" s="242"/>
      <c r="AH8" s="242"/>
    </row>
    <row r="9" spans="1:38" ht="23.25" thickBot="1">
      <c r="A9" s="32"/>
      <c r="B9" s="236" t="str">
        <f>A10</f>
        <v>城南</v>
      </c>
      <c r="C9" s="233"/>
      <c r="D9" s="234"/>
      <c r="E9" s="232" t="str">
        <f>A12</f>
        <v>鳴門</v>
      </c>
      <c r="F9" s="233"/>
      <c r="G9" s="234"/>
      <c r="H9" s="232" t="str">
        <f>A14</f>
        <v>鳴門工</v>
      </c>
      <c r="I9" s="233"/>
      <c r="J9" s="234"/>
      <c r="K9" s="232" t="str">
        <f>A16</f>
        <v>富岡西</v>
      </c>
      <c r="L9" s="233"/>
      <c r="M9" s="234"/>
      <c r="N9" s="232" t="str">
        <f>A18</f>
        <v>富岡東</v>
      </c>
      <c r="O9" s="233"/>
      <c r="P9" s="234"/>
      <c r="Q9" s="232" t="str">
        <f>A20</f>
        <v>徳島北</v>
      </c>
      <c r="R9" s="233"/>
      <c r="S9" s="234"/>
      <c r="T9" s="232" t="str">
        <f>A22</f>
        <v>城ノ内</v>
      </c>
      <c r="U9" s="233"/>
      <c r="V9" s="234"/>
      <c r="W9" s="232" t="str">
        <f>A24</f>
        <v>池田</v>
      </c>
      <c r="X9" s="233"/>
      <c r="Y9" s="235"/>
      <c r="Z9" s="33" t="s">
        <v>16</v>
      </c>
      <c r="AA9" s="34" t="s">
        <v>6</v>
      </c>
      <c r="AB9" s="34" t="s">
        <v>7</v>
      </c>
      <c r="AC9" s="35" t="s">
        <v>8</v>
      </c>
      <c r="AD9" s="36" t="s">
        <v>9</v>
      </c>
      <c r="AE9" s="34" t="s">
        <v>10</v>
      </c>
      <c r="AF9" s="34" t="s">
        <v>11</v>
      </c>
      <c r="AG9" s="37" t="s">
        <v>12</v>
      </c>
      <c r="AH9" s="38" t="s">
        <v>13</v>
      </c>
      <c r="AJ9" s="8" t="s">
        <v>17</v>
      </c>
      <c r="AK9" s="9" t="s">
        <v>18</v>
      </c>
      <c r="AL9" s="8" t="s">
        <v>19</v>
      </c>
    </row>
    <row r="10" spans="1:38" ht="13.5">
      <c r="A10" s="226" t="s">
        <v>5</v>
      </c>
      <c r="B10" s="227"/>
      <c r="C10" s="228"/>
      <c r="D10" s="229"/>
      <c r="E10" s="20">
        <v>1</v>
      </c>
      <c r="F10" s="21" t="s">
        <v>32</v>
      </c>
      <c r="G10" s="22">
        <v>7</v>
      </c>
      <c r="H10" s="20">
        <v>3</v>
      </c>
      <c r="I10" s="21" t="s">
        <v>32</v>
      </c>
      <c r="J10" s="22">
        <v>1</v>
      </c>
      <c r="K10" s="20">
        <v>4</v>
      </c>
      <c r="L10" s="21" t="s">
        <v>32</v>
      </c>
      <c r="M10" s="22">
        <v>1</v>
      </c>
      <c r="N10" s="20">
        <v>1</v>
      </c>
      <c r="O10" s="21" t="s">
        <v>32</v>
      </c>
      <c r="P10" s="22">
        <v>6</v>
      </c>
      <c r="Q10" s="20">
        <v>1</v>
      </c>
      <c r="R10" s="21" t="s">
        <v>32</v>
      </c>
      <c r="S10" s="22">
        <v>4</v>
      </c>
      <c r="T10" s="20">
        <v>1</v>
      </c>
      <c r="U10" s="21" t="s">
        <v>32</v>
      </c>
      <c r="V10" s="22">
        <v>1</v>
      </c>
      <c r="W10" s="20">
        <v>0</v>
      </c>
      <c r="X10" s="21" t="s">
        <v>32</v>
      </c>
      <c r="Y10" s="23">
        <v>2</v>
      </c>
      <c r="Z10" s="231">
        <f>IF(E11="○",1,IF(E11="△",1,IF(E11="●",1)))+IF(H11="○",1,IF(H11="△",1,IF(H11="●",1)))+IF(K11="○",1,IF(K11="△",1,IF(K11="●",1)))+IF(N11="○",1,IF(N11="△",1,IF(N11="●",1)))+IF(Q11="○",1,IF(Q11="△",1,IF(Q11="●",1)))+IF(T11="○",1,IF(T11="△",1,IF(T11="●",1)))+IF(W11="○",1,IF(W11="△",1,IF(W11="●",1)))</f>
        <v>7</v>
      </c>
      <c r="AA10" s="223">
        <f>AB10*3+AC10</f>
        <v>7</v>
      </c>
      <c r="AB10" s="223">
        <f>IF(E11="○",1,IF(E11="△",0,IF(E11="●",0)))+IF(H11="○",1,IF(H11="△",0,IF(H11="●",0)))+IF(K11="○",1,IF(K11="△",0,IF(K11="●",0)))+IF(N11="○",1,IF(N11="△",0,IF(N11="●",0)))+IF(Q11="○",1,IF(Q11="△",0,IF(Q11="●",0)))+IF(T11="○",1,IF(T11="△",0,IF(T11="●",0)))+IF(W11="○",1,IF(W11="△",0,IF(W11="●",0)))</f>
        <v>2</v>
      </c>
      <c r="AC10" s="223">
        <f>IF(E11="○",0,IF(E11="△",1,IF(E11="●",0)))+IF(H11="○",0,IF(H11="△",1,IF(H11="●",0)))+IF(K11="○",0,IF(K11="△",1,IF(K11="●",0)))+IF(N11="○",0,IF(N11="△",1,IF(N11="●",0)))+IF(Q11="○",0,IF(Q11="△",1,IF(Q11="●",0)))+IF(T11="○",0,IF(T11="△",1,IF(T11="●",0)))+IF(W11="○",0,IF(W11="△",1,IF(W11="●",0)))</f>
        <v>1</v>
      </c>
      <c r="AD10" s="223">
        <f>IF(E11="○",0,IF(E11="△",0,IF(E11="●",1)))+IF(H11="○",0,IF(H11="△",0,IF(H11="●",1)))+IF(K11="○",0,IF(K11="△",0,IF(K11="●",1)))+IF(N11="○",0,IF(N11="△",0,IF(N11="●",1)))+IF(Q11="○",0,IF(Q11="△",0,IF(Q11="●",1)))+IF(T11="○",0,IF(T11="△",0,IF(T11="●",1)))+IF(W11="○",0,IF(W11="△",0,IF(W11="●",1)))</f>
        <v>4</v>
      </c>
      <c r="AE10" s="224">
        <f>SUM(E10,H10,K10,N10,Q10,T10,W10)</f>
        <v>11</v>
      </c>
      <c r="AF10" s="219">
        <f>SUM(G10,J10,M10,P10,S10,V10,Y10)</f>
        <v>22</v>
      </c>
      <c r="AG10" s="221">
        <f>AE10-AF10</f>
        <v>-11</v>
      </c>
      <c r="AH10" s="222">
        <f>RANK(AL10,AL10:AL25)</f>
        <v>6</v>
      </c>
      <c r="AJ10" s="189">
        <f>RANK(AE10,AE10:AE25,1)</f>
        <v>3</v>
      </c>
      <c r="AK10" s="189">
        <f>RANK(AG10,AG10:AG25,1)</f>
        <v>2</v>
      </c>
      <c r="AL10" s="189">
        <f>AA10*100+AK10*10+AJ10</f>
        <v>723</v>
      </c>
    </row>
    <row r="11" spans="1:38" ht="13.5">
      <c r="A11" s="210"/>
      <c r="B11" s="230"/>
      <c r="C11" s="214"/>
      <c r="D11" s="215"/>
      <c r="E11" s="207" t="str">
        <f>IF(E10="","",IF(E10&gt;G10,"○",IF(E10=G10,"△",IF(E10&lt;G10,"●"))))</f>
        <v>●</v>
      </c>
      <c r="F11" s="208"/>
      <c r="G11" s="209"/>
      <c r="H11" s="207" t="str">
        <f>IF(H10="","",IF(H10&gt;J10,"○",IF(H10=J10,"△",IF(H10&lt;J10,"●"))))</f>
        <v>○</v>
      </c>
      <c r="I11" s="208"/>
      <c r="J11" s="209"/>
      <c r="K11" s="207" t="str">
        <f>IF(K10="","",IF(K10&gt;M10,"○",IF(K10=M10,"△",IF(K10&lt;M10,"●"))))</f>
        <v>○</v>
      </c>
      <c r="L11" s="208"/>
      <c r="M11" s="209"/>
      <c r="N11" s="207" t="str">
        <f>IF(N10="","",IF(N10&gt;P10,"○",IF(N10=P10,"△",IF(N10&lt;P10,"●"))))</f>
        <v>●</v>
      </c>
      <c r="O11" s="208"/>
      <c r="P11" s="209"/>
      <c r="Q11" s="207" t="str">
        <f>IF(Q10="","",IF(Q10&gt;S10,"○",IF(Q10=S10,"△",IF(Q10&lt;S10,"●"))))</f>
        <v>●</v>
      </c>
      <c r="R11" s="208"/>
      <c r="S11" s="209"/>
      <c r="T11" s="207" t="str">
        <f>IF(T10="","",IF(T10&gt;V10,"○",IF(T10=V10,"△",IF(T10&lt;V10,"●"))))</f>
        <v>△</v>
      </c>
      <c r="U11" s="208"/>
      <c r="V11" s="209"/>
      <c r="W11" s="207" t="str">
        <f>IF(W10="","",IF(W10&gt;Y10,"○",IF(W10=Y10,"△",IF(W10&lt;Y10,"●"))))</f>
        <v>●</v>
      </c>
      <c r="X11" s="208"/>
      <c r="Y11" s="209"/>
      <c r="Z11" s="205"/>
      <c r="AA11" s="193"/>
      <c r="AB11" s="193"/>
      <c r="AC11" s="193"/>
      <c r="AD11" s="193"/>
      <c r="AE11" s="225"/>
      <c r="AF11" s="220"/>
      <c r="AG11" s="195"/>
      <c r="AH11" s="197"/>
      <c r="AJ11" s="189"/>
      <c r="AK11" s="189"/>
      <c r="AL11" s="189"/>
    </row>
    <row r="12" spans="1:38" ht="13.5">
      <c r="A12" s="199" t="s">
        <v>25</v>
      </c>
      <c r="B12" s="24">
        <f>IF(G10="","",G10)</f>
        <v>7</v>
      </c>
      <c r="C12" s="25" t="s">
        <v>32</v>
      </c>
      <c r="D12" s="26">
        <f>IF(E10="","",E10)</f>
        <v>1</v>
      </c>
      <c r="E12" s="211"/>
      <c r="F12" s="201"/>
      <c r="G12" s="212"/>
      <c r="H12" s="27">
        <v>1</v>
      </c>
      <c r="I12" s="25" t="s">
        <v>32</v>
      </c>
      <c r="J12" s="28">
        <v>4</v>
      </c>
      <c r="K12" s="27">
        <v>5</v>
      </c>
      <c r="L12" s="25" t="s">
        <v>32</v>
      </c>
      <c r="M12" s="28">
        <v>0</v>
      </c>
      <c r="N12" s="27">
        <v>2</v>
      </c>
      <c r="O12" s="25" t="s">
        <v>32</v>
      </c>
      <c r="P12" s="28">
        <v>3</v>
      </c>
      <c r="Q12" s="27">
        <v>1</v>
      </c>
      <c r="R12" s="25" t="s">
        <v>32</v>
      </c>
      <c r="S12" s="28">
        <v>1</v>
      </c>
      <c r="T12" s="27">
        <v>4</v>
      </c>
      <c r="U12" s="25" t="s">
        <v>32</v>
      </c>
      <c r="V12" s="28">
        <v>0</v>
      </c>
      <c r="W12" s="27">
        <v>2</v>
      </c>
      <c r="X12" s="25" t="s">
        <v>32</v>
      </c>
      <c r="Y12" s="29">
        <v>0</v>
      </c>
      <c r="Z12" s="205">
        <f>IF(B13="○",1,IF(B13="△",1,IF(B13="●",1)))+IF(H13="○",1,IF(H13="△",1,IF(H13="●",1)))+IF(K13="○",1,IF(K13="△",1,IF(K13="●",1)))+IF(N13="○",1,IF(N13="△",1,IF(N13="●",1)))+IF(Q13="○",1,IF(Q13="△",1,IF(Q13="●",1)))+IF(T13="○",1,IF(T13="△",1,IF(T13="●",1)))+IF(W13="○",1,IF(W13="△",1,IF(W13="●",1)))</f>
        <v>7</v>
      </c>
      <c r="AA12" s="193">
        <f>AB12*3+AC12-3</f>
        <v>10</v>
      </c>
      <c r="AB12" s="193">
        <f>IF(B13="○",1,IF(B13="△",0,IF(B13="●",0)))+IF(H13="○",1,IF(H13="△",0,IF(H13="●",0)))+IF(K13="○",1,IF(K13="△",0,IF(K13="●",0)))+IF(N13="○",1,IF(N13="△",0,IF(N13="●",0)))+IF(Q13="○",1,IF(Q13="△",0,IF(Q13="●",0)))+IF(T13="○",1,IF(T13="△",0,IF(T13="●",0)))+IF(W13="○",1,IF(W13="△",0,IF(W13="●",0)))</f>
        <v>4</v>
      </c>
      <c r="AC12" s="193">
        <f>IF(B13="○",0,IF(B13="△",1,IF(B13="●",0)))+IF(H13="○",0,IF(H13="△",1,IF(H13="●",0)))+IF(K13="○",0,IF(K13="△",1,IF(K13="●",0)))+IF(N13="○",0,IF(N13="△",1,IF(N13="●",0)))+IF(Q13="○",0,IF(Q13="△",1,IF(Q13="●",0)))+IF(T13="○",0,IF(T13="△",1,IF(T13="●",0)))+IF(W13="○",0,IF(W13="△",1,IF(W13="●",0)))</f>
        <v>1</v>
      </c>
      <c r="AD12" s="193">
        <f>IF(B13="○",0,IF(B13="△",0,IF(B13="●",1)))+IF(H13="○",0,IF(H13="△",0,IF(H13="●",1)))+IF(K13="○",0,IF(K13="△",0,IF(K13="●",1)))+IF(N13="○",0,IF(N13="△",0,IF(N13="●",1)))+IF(Q13="○",0,IF(Q13="△",0,IF(Q13="●",1)))+IF(T13="○",0,IF(T13="△",0,IF(T13="●",1)))+IF(W13="○",0,IF(W13="△",0,IF(W13="●",1)))</f>
        <v>2</v>
      </c>
      <c r="AE12" s="193">
        <f>SUM(B12,H12,K12,N12,Q12,T12,W12)</f>
        <v>22</v>
      </c>
      <c r="AF12" s="193">
        <f>SUM(D12,J12,M12,P12,S12,V12,Y12)</f>
        <v>9</v>
      </c>
      <c r="AG12" s="195">
        <f>AE12-AF12</f>
        <v>13</v>
      </c>
      <c r="AH12" s="197">
        <f>RANK(AL12,AL10:AL25)</f>
        <v>3</v>
      </c>
      <c r="AJ12" s="189">
        <f>RANK(AE12,AE10:AE25,1)</f>
        <v>7</v>
      </c>
      <c r="AK12" s="189">
        <f>RANK(AG12,AG10:AG25,1)</f>
        <v>7</v>
      </c>
      <c r="AL12" s="189">
        <f>AA12*100+AK12*10+AJ12</f>
        <v>1077</v>
      </c>
    </row>
    <row r="13" spans="1:38" ht="13.5">
      <c r="A13" s="210"/>
      <c r="B13" s="207" t="str">
        <f>IF(B12="","",IF(B12&gt;D12,"○",IF(B12=D12,"△",IF(B12&lt;D12,"●"))))</f>
        <v>○</v>
      </c>
      <c r="C13" s="208"/>
      <c r="D13" s="209"/>
      <c r="E13" s="213"/>
      <c r="F13" s="214"/>
      <c r="G13" s="215"/>
      <c r="H13" s="207" t="str">
        <f>IF(H12="","",IF(H12&gt;J12,"○",IF(H12=J12,"△",IF(H12&lt;J12,"●"))))</f>
        <v>●</v>
      </c>
      <c r="I13" s="208"/>
      <c r="J13" s="209"/>
      <c r="K13" s="207" t="str">
        <f>IF(K12="","",IF(K12&gt;M12,"○",IF(K12=M12,"△",IF(K12&lt;M12,"●"))))</f>
        <v>○</v>
      </c>
      <c r="L13" s="208"/>
      <c r="M13" s="209"/>
      <c r="N13" s="207" t="str">
        <f>IF(N12="","",IF(N12&gt;P12,"○",IF(N12=P12,"△",IF(N12&lt;P12,"●"))))</f>
        <v>●</v>
      </c>
      <c r="O13" s="208"/>
      <c r="P13" s="209"/>
      <c r="Q13" s="207" t="str">
        <f>IF(Q12="","",IF(Q12&gt;S12,"○",IF(Q12=S12,"△",IF(Q12&lt;S12,"●"))))</f>
        <v>△</v>
      </c>
      <c r="R13" s="208"/>
      <c r="S13" s="209"/>
      <c r="T13" s="207" t="str">
        <f>IF(T12="","",IF(T12&gt;V12,"○",IF(T12=V12,"△",IF(T12&lt;V12,"●"))))</f>
        <v>○</v>
      </c>
      <c r="U13" s="208"/>
      <c r="V13" s="209"/>
      <c r="W13" s="207" t="str">
        <f>IF(W12="","",IF(W12&gt;Y12,"○",IF(W12=Y12,"△",IF(W12&lt;Y12,"●"))))</f>
        <v>○</v>
      </c>
      <c r="X13" s="208"/>
      <c r="Y13" s="209"/>
      <c r="Z13" s="205"/>
      <c r="AA13" s="193"/>
      <c r="AB13" s="193"/>
      <c r="AC13" s="193"/>
      <c r="AD13" s="193"/>
      <c r="AE13" s="193"/>
      <c r="AF13" s="193"/>
      <c r="AG13" s="195"/>
      <c r="AH13" s="197"/>
      <c r="AJ13" s="189"/>
      <c r="AK13" s="189"/>
      <c r="AL13" s="189"/>
    </row>
    <row r="14" spans="1:38" ht="13.5">
      <c r="A14" s="199" t="s">
        <v>26</v>
      </c>
      <c r="B14" s="24">
        <f>IF(J10="","",J10)</f>
        <v>1</v>
      </c>
      <c r="C14" s="25" t="s">
        <v>32</v>
      </c>
      <c r="D14" s="26">
        <f>IF(H10="","",H10)</f>
        <v>3</v>
      </c>
      <c r="E14" s="30">
        <f>IF(J12="","",J12)</f>
        <v>4</v>
      </c>
      <c r="F14" s="25" t="s">
        <v>32</v>
      </c>
      <c r="G14" s="26">
        <f>IF(H12="","",H12)</f>
        <v>1</v>
      </c>
      <c r="H14" s="217"/>
      <c r="I14" s="217"/>
      <c r="J14" s="217"/>
      <c r="K14" s="27">
        <v>6</v>
      </c>
      <c r="L14" s="25" t="s">
        <v>32</v>
      </c>
      <c r="M14" s="28">
        <v>0</v>
      </c>
      <c r="N14" s="27">
        <v>1</v>
      </c>
      <c r="O14" s="25" t="s">
        <v>32</v>
      </c>
      <c r="P14" s="28">
        <v>1</v>
      </c>
      <c r="Q14" s="27">
        <v>4</v>
      </c>
      <c r="R14" s="25" t="s">
        <v>32</v>
      </c>
      <c r="S14" s="28">
        <v>2</v>
      </c>
      <c r="T14" s="27">
        <v>0</v>
      </c>
      <c r="U14" s="25" t="s">
        <v>32</v>
      </c>
      <c r="V14" s="28">
        <v>0</v>
      </c>
      <c r="W14" s="31">
        <v>3</v>
      </c>
      <c r="X14" s="25" t="s">
        <v>32</v>
      </c>
      <c r="Y14" s="29">
        <v>1</v>
      </c>
      <c r="Z14" s="205">
        <f>IF(B15="○",1,IF(B15="△",1,IF(B15="●",1)))+IF(E15="○",1,IF(E15="△",1,IF(E15="●",1)))+IF(K15="○",1,IF(K15="△",1,IF(K15="●",1)))+IF(N15="○",1,IF(N15="△",1,IF(N15="●",1)))+IF(Q15="○",1,IF(Q15="△",1,IF(Q15="●",1)))+IF(T15="○",1,IF(T15="△",1,IF(T15="●",1)))+IF(W15="○",1,IF(W15="△",1,IF(W15="●",1)))</f>
        <v>7</v>
      </c>
      <c r="AA14" s="193">
        <f>AB14*3+AC14</f>
        <v>14</v>
      </c>
      <c r="AB14" s="193">
        <f>IF(E15="○",1,IF(E15="△",0,IF(E15="●",0)))+IF(B15="○",1,IF(B15="△",0,IF(B15="●",0)))+IF(K15="○",1,IF(K15="△",0,IF(K15="●",0)))+IF(N15="○",1,IF(N15="△",0,IF(N15="●",0)))+IF(Q15="○",1,IF(Q15="△",0,IF(Q15="●",0)))+IF(T15="○",1,IF(T15="△",0,IF(T15="●",0)))+IF(W15="○",1,IF(W15="△",0,IF(W15="●",0)))</f>
        <v>4</v>
      </c>
      <c r="AC14" s="193">
        <f>IF(E15="○",0,IF(E15="△",1,IF(E15="●",0)))+IF(B15="○",0,IF(B15="△",1,IF(B15="●",0)))+IF(K15="○",0,IF(K15="△",1,IF(K15="●",0)))+IF(N15="○",0,IF(N15="△",1,IF(N15="●",0)))+IF(Q15="○",0,IF(Q15="△",1,IF(Q15="●",0)))+IF(T15="○",0,IF(T15="△",1,IF(T15="●",0)))+IF(W15="○",0,IF(W15="△",1,IF(W15="●",0)))</f>
        <v>2</v>
      </c>
      <c r="AD14" s="193">
        <f>IF(E15="○",0,IF(E15="△",0,IF(E15="●",1)))+IF(B15="○",0,IF(B15="△",0,IF(B15="●",1)))+IF(K15="○",0,IF(K15="△",0,IF(K15="●",1)))+IF(N15="○",0,IF(N15="△",0,IF(N15="●",1)))+IF(Q15="○",0,IF(Q15="△",0,IF(Q15="●",1)))+IF(T15="○",0,IF(T15="△",0,IF(T15="●",1)))+IF(W15="○",0,IF(W15="△",0,IF(W15="●",1)))</f>
        <v>1</v>
      </c>
      <c r="AE14" s="193">
        <f>SUM(E14,B14,K14,N14,Q14,T14,W14)</f>
        <v>19</v>
      </c>
      <c r="AF14" s="193">
        <f>SUM(G14,D14,M14,P14,S14,V14,Y14)</f>
        <v>8</v>
      </c>
      <c r="AG14" s="216">
        <f>AE14-AF14</f>
        <v>11</v>
      </c>
      <c r="AH14" s="197">
        <f>RANK(AL14,AL10:AL25)</f>
        <v>2</v>
      </c>
      <c r="AJ14" s="189">
        <f>RANK(AE14,AE10:AE25,1)</f>
        <v>6</v>
      </c>
      <c r="AK14" s="189">
        <f>RANK(AG14,AG10:AG25,1)</f>
        <v>6</v>
      </c>
      <c r="AL14" s="189">
        <f>AA14*100+AK14*10+AJ14</f>
        <v>1466</v>
      </c>
    </row>
    <row r="15" spans="1:38" ht="13.5">
      <c r="A15" s="210"/>
      <c r="B15" s="207" t="str">
        <f>IF(B14="","",IF(B14&gt;D14,"○",IF(B14=D14,"△",IF(B14&lt;D14,"●"))))</f>
        <v>●</v>
      </c>
      <c r="C15" s="208"/>
      <c r="D15" s="209"/>
      <c r="E15" s="207" t="str">
        <f>IF(E14="","",IF(E14&gt;G14,"○",IF(E14=G14,"△",IF(E14&lt;G14,"●"))))</f>
        <v>○</v>
      </c>
      <c r="F15" s="208"/>
      <c r="G15" s="209"/>
      <c r="H15" s="218"/>
      <c r="I15" s="218"/>
      <c r="J15" s="218"/>
      <c r="K15" s="207" t="str">
        <f>IF(K14="","",IF(K14&gt;M14,"○",IF(K14=M14,"△",IF(K14&lt;M14,"●"))))</f>
        <v>○</v>
      </c>
      <c r="L15" s="208"/>
      <c r="M15" s="209"/>
      <c r="N15" s="207" t="str">
        <f>IF(N14="","",IF(N14&gt;P14,"○",IF(N14=P14,"△",IF(N14&lt;P14,"●"))))</f>
        <v>△</v>
      </c>
      <c r="O15" s="208"/>
      <c r="P15" s="209"/>
      <c r="Q15" s="207" t="str">
        <f>IF(Q14="","",IF(Q14&gt;S14,"○",IF(Q14=S14,"△",IF(Q14&lt;S14,"●"))))</f>
        <v>○</v>
      </c>
      <c r="R15" s="208"/>
      <c r="S15" s="209"/>
      <c r="T15" s="207" t="str">
        <f>IF(T14="","",IF(T14&gt;V14,"○",IF(T14=V14,"△",IF(T14&lt;V14,"●"))))</f>
        <v>△</v>
      </c>
      <c r="U15" s="208"/>
      <c r="V15" s="209"/>
      <c r="W15" s="207" t="str">
        <f>IF(W14="","",IF(W14&gt;Y14,"○",IF(W14=Y14,"△",IF(W14&lt;Y14,"●"))))</f>
        <v>○</v>
      </c>
      <c r="X15" s="208"/>
      <c r="Y15" s="209"/>
      <c r="Z15" s="205"/>
      <c r="AA15" s="193"/>
      <c r="AB15" s="193"/>
      <c r="AC15" s="193"/>
      <c r="AD15" s="193"/>
      <c r="AE15" s="193"/>
      <c r="AF15" s="193"/>
      <c r="AG15" s="216"/>
      <c r="AH15" s="197"/>
      <c r="AJ15" s="189"/>
      <c r="AK15" s="189"/>
      <c r="AL15" s="189"/>
    </row>
    <row r="16" spans="1:38" ht="13.5">
      <c r="A16" s="199" t="s">
        <v>33</v>
      </c>
      <c r="B16" s="24">
        <f>IF(M10="","",M10)</f>
        <v>1</v>
      </c>
      <c r="C16" s="25" t="s">
        <v>32</v>
      </c>
      <c r="D16" s="26">
        <f>IF(K10="","",K10)</f>
        <v>4</v>
      </c>
      <c r="E16" s="30">
        <f>IF(M12="","",M12)</f>
        <v>0</v>
      </c>
      <c r="F16" s="25" t="s">
        <v>32</v>
      </c>
      <c r="G16" s="26">
        <f>IF(K12="","",K12)</f>
        <v>5</v>
      </c>
      <c r="H16" s="30">
        <f>IF(M14="","",M14)</f>
        <v>0</v>
      </c>
      <c r="I16" s="25" t="s">
        <v>32</v>
      </c>
      <c r="J16" s="26">
        <f>IF(K14="","",K14)</f>
        <v>6</v>
      </c>
      <c r="K16" s="211"/>
      <c r="L16" s="201"/>
      <c r="M16" s="212"/>
      <c r="N16" s="27">
        <v>0</v>
      </c>
      <c r="O16" s="25" t="s">
        <v>32</v>
      </c>
      <c r="P16" s="28">
        <v>9</v>
      </c>
      <c r="Q16" s="27">
        <v>0</v>
      </c>
      <c r="R16" s="25" t="s">
        <v>32</v>
      </c>
      <c r="S16" s="28">
        <v>4</v>
      </c>
      <c r="T16" s="27">
        <v>1</v>
      </c>
      <c r="U16" s="25" t="s">
        <v>32</v>
      </c>
      <c r="V16" s="28">
        <v>1</v>
      </c>
      <c r="W16" s="31">
        <v>0</v>
      </c>
      <c r="X16" s="25" t="s">
        <v>32</v>
      </c>
      <c r="Y16" s="29">
        <v>4</v>
      </c>
      <c r="Z16" s="205">
        <f>IF(E17="○",1,IF(E17="△",1,IF(E17="●",1)))+IF(H17="○",1,IF(H17="△",1,IF(H17="●",1)))+IF(B17="○",1,IF(B17="△",1,IF(B17="●",1)))+IF(N17="○",1,IF(N17="△",1,IF(N17="●",1)))+IF(Q17="○",1,IF(Q17="△",1,IF(Q17="●",1)))+IF(T17="○",1,IF(T17="△",1,IF(T17="●",1)))+IF(W17="○",1,IF(W17="△",1,IF(W17="●",1)))</f>
        <v>7</v>
      </c>
      <c r="AA16" s="193">
        <f>AB16*3+AC16</f>
        <v>1</v>
      </c>
      <c r="AB16" s="193">
        <f>IF(E17="○",1,IF(E17="△",0,IF(E17="●",0)))+IF(H17="○",1,IF(H17="△",0,IF(H17="●",0)))+IF(B17="○",1,IF(B17="△",0,IF(B17="●",0)))+IF(N17="○",1,IF(N17="△",0,IF(N17="●",0)))+IF(Q17="○",1,IF(Q17="△",0,IF(Q17="●",0)))+IF(T17="○",1,IF(T17="△",0,IF(T17="●",0)))+IF(W17="○",1,IF(W17="△",0,IF(W17="●",0)))</f>
        <v>0</v>
      </c>
      <c r="AC16" s="193">
        <f>IF(E17="○",0,IF(E17="△",1,IF(E17="●",0)))+IF(H17="○",0,IF(H17="△",1,IF(H17="●",0)))+IF(B17="○",0,IF(B17="△",1,IF(B17="●",0)))+IF(N17="○",0,IF(N17="△",1,IF(N17="●",0)))+IF(Q17="○",0,IF(Q17="△",1,IF(Q17="●",0)))+IF(T17="○",0,IF(T17="△",1,IF(T17="●",0)))+IF(W17="○",0,IF(W17="△",1,IF(W17="●",0)))</f>
        <v>1</v>
      </c>
      <c r="AD16" s="193">
        <f>IF(E17="○",0,IF(E17="△",0,IF(E17="●",1)))+IF(H17="○",0,IF(H17="△",0,IF(H17="●",1)))+IF(B17="○",0,IF(B17="△",0,IF(B17="●",1)))+IF(N17="○",0,IF(N17="△",0,IF(N17="●",1)))+IF(Q17="○",0,IF(Q17="△",0,IF(Q17="●",1)))+IF(T17="○",0,IF(T17="△",0,IF(T17="●",1)))+IF(W17="○",0,IF(W17="△",0,IF(W17="●",1)))</f>
        <v>6</v>
      </c>
      <c r="AE16" s="193">
        <f>SUM(E16,H16,B16,N16,Q16,T16,W16)</f>
        <v>2</v>
      </c>
      <c r="AF16" s="193">
        <f>SUM(G16,J16,D16,P16,S16,V16,Y16)</f>
        <v>33</v>
      </c>
      <c r="AG16" s="195">
        <f>AE16-AF16</f>
        <v>-31</v>
      </c>
      <c r="AH16" s="197">
        <f>RANK(AL16,AL10:AL25)</f>
        <v>8</v>
      </c>
      <c r="AJ16" s="189">
        <f>RANK(AE16,AE10:AE25,1)</f>
        <v>1</v>
      </c>
      <c r="AK16" s="189">
        <f>RANK(AG16,AG10:AG25,1)</f>
        <v>1</v>
      </c>
      <c r="AL16" s="189">
        <f>AA16*100+AK16*10+AJ16</f>
        <v>111</v>
      </c>
    </row>
    <row r="17" spans="1:38" ht="13.5">
      <c r="A17" s="210"/>
      <c r="B17" s="207" t="str">
        <f>IF(B16="","",IF(B16&gt;D16,"○",IF(B16=D16,"△",IF(B16&lt;D16,"●"))))</f>
        <v>●</v>
      </c>
      <c r="C17" s="208"/>
      <c r="D17" s="209"/>
      <c r="E17" s="207" t="str">
        <f>IF(E16="","",IF(E16&gt;G16,"○",IF(E16=G16,"△",IF(E16&lt;G16,"●"))))</f>
        <v>●</v>
      </c>
      <c r="F17" s="208"/>
      <c r="G17" s="209"/>
      <c r="H17" s="207" t="str">
        <f>IF(H16="","",IF(H16&gt;J16,"○",IF(H16=J16,"△",IF(H16&lt;J16,"●"))))</f>
        <v>●</v>
      </c>
      <c r="I17" s="208"/>
      <c r="J17" s="209"/>
      <c r="K17" s="213"/>
      <c r="L17" s="214"/>
      <c r="M17" s="215"/>
      <c r="N17" s="207" t="str">
        <f>IF(N16="","",IF(N16&gt;P16,"○",IF(N16=P16,"△",IF(N16&lt;P16,"●"))))</f>
        <v>●</v>
      </c>
      <c r="O17" s="208"/>
      <c r="P17" s="209"/>
      <c r="Q17" s="207" t="str">
        <f>IF(Q16="","",IF(Q16&gt;S16,"○",IF(Q16=S16,"△",IF(Q16&lt;S16,"●"))))</f>
        <v>●</v>
      </c>
      <c r="R17" s="208"/>
      <c r="S17" s="209"/>
      <c r="T17" s="207" t="str">
        <f>IF(T16="","",IF(T16&gt;V16,"○",IF(T16=V16,"△",IF(T16&lt;V16,"●"))))</f>
        <v>△</v>
      </c>
      <c r="U17" s="208"/>
      <c r="V17" s="209"/>
      <c r="W17" s="207" t="str">
        <f>IF(W16="","",IF(W16&gt;Y16,"○",IF(W16=Y16,"△",IF(W16&lt;Y16,"●"))))</f>
        <v>●</v>
      </c>
      <c r="X17" s="208"/>
      <c r="Y17" s="209"/>
      <c r="Z17" s="205"/>
      <c r="AA17" s="193"/>
      <c r="AB17" s="193"/>
      <c r="AC17" s="193"/>
      <c r="AD17" s="193"/>
      <c r="AE17" s="193"/>
      <c r="AF17" s="193"/>
      <c r="AG17" s="195"/>
      <c r="AH17" s="197"/>
      <c r="AJ17" s="189"/>
      <c r="AK17" s="189"/>
      <c r="AL17" s="189"/>
    </row>
    <row r="18" spans="1:38" ht="13.5">
      <c r="A18" s="199" t="s">
        <v>20</v>
      </c>
      <c r="B18" s="24">
        <f>IF(P10="","",P10)</f>
        <v>6</v>
      </c>
      <c r="C18" s="25" t="s">
        <v>32</v>
      </c>
      <c r="D18" s="26">
        <f>IF(N10="","",N10)</f>
        <v>1</v>
      </c>
      <c r="E18" s="30">
        <f>IF(P12="","",P12)</f>
        <v>3</v>
      </c>
      <c r="F18" s="25" t="s">
        <v>32</v>
      </c>
      <c r="G18" s="26">
        <f>IF(N12="","",N12)</f>
        <v>2</v>
      </c>
      <c r="H18" s="30">
        <f>IF(P14="","",P14)</f>
        <v>1</v>
      </c>
      <c r="I18" s="25" t="s">
        <v>32</v>
      </c>
      <c r="J18" s="26">
        <f>IF(N14="","",N14)</f>
        <v>1</v>
      </c>
      <c r="K18" s="30">
        <f>IF(P16="","",P16)</f>
        <v>9</v>
      </c>
      <c r="L18" s="25" t="s">
        <v>32</v>
      </c>
      <c r="M18" s="26">
        <f>IF(N16="","",N16)</f>
        <v>0</v>
      </c>
      <c r="N18" s="211"/>
      <c r="O18" s="201"/>
      <c r="P18" s="212"/>
      <c r="Q18" s="27">
        <v>3</v>
      </c>
      <c r="R18" s="25" t="s">
        <v>32</v>
      </c>
      <c r="S18" s="28">
        <v>2</v>
      </c>
      <c r="T18" s="27">
        <v>3</v>
      </c>
      <c r="U18" s="25" t="s">
        <v>32</v>
      </c>
      <c r="V18" s="28">
        <v>0</v>
      </c>
      <c r="W18" s="31">
        <v>4</v>
      </c>
      <c r="X18" s="25" t="s">
        <v>32</v>
      </c>
      <c r="Y18" s="29">
        <v>0</v>
      </c>
      <c r="Z18" s="205">
        <f>IF(E19="○",1,IF(E19="△",1,IF(E19="●",1)))+IF(H19="○",1,IF(H19="△",1,IF(H19="●",1)))+IF(K19="○",1,IF(K19="△",1,IF(K19="●",1)))+IF(B19="○",1,IF(B19="△",1,IF(B19="●",1)))+IF(Q19="○",1,IF(Q19="△",1,IF(Q19="●",1)))+IF(T19="○",1,IF(T19="△",1,IF(T19="●",1)))+IF(W19="○",1,IF(W19="△",1,IF(W19="●",1)))</f>
        <v>7</v>
      </c>
      <c r="AA18" s="193">
        <f>AB18*3+AC18</f>
        <v>19</v>
      </c>
      <c r="AB18" s="193">
        <f>IF(E19="○",1,IF(E19="△",0,IF(E19="●",0)))+IF(H19="○",1,IF(H19="△",0,IF(H19="●",0)))+IF(K19="○",1,IF(K19="△",0,IF(K19="●",0)))+IF(B19="○",1,IF(B19="△",0,IF(B19="●",0)))+IF(Q19="○",1,IF(Q19="△",0,IF(Q19="●",0)))+IF(T19="○",1,IF(T19="△",0,IF(T19="●",0)))+IF(W19="○",1,IF(W19="△",0,IF(W19="●",0)))</f>
        <v>6</v>
      </c>
      <c r="AC18" s="193">
        <f>IF(E19="○",0,IF(E19="△",1,IF(E19="●",0)))+IF(H19="○",0,IF(H19="△",1,IF(H19="●",0)))+IF(K19="○",0,IF(K19="△",1,IF(K19="●",0)))+IF(B19="○",0,IF(B19="△",1,IF(B19="●",0)))+IF(Q19="○",0,IF(Q19="△",1,IF(Q19="●",0)))+IF(T19="○",0,IF(T19="△",1,IF(T19="●",0)))+IF(W19="○",0,IF(W19="△",1,IF(W19="●",0)))</f>
        <v>1</v>
      </c>
      <c r="AD18" s="193">
        <f>IF(E19="○",0,IF(E19="△",0,IF(E19="●",1)))+IF(H19="○",0,IF(H19="△",0,IF(H19="●",1)))+IF(K19="○",0,IF(K19="△",0,IF(K19="●",1)))+IF(B19="○",0,IF(B19="△",0,IF(B19="●",1)))+IF(Q19="○",0,IF(Q19="△",0,IF(Q19="●",1)))+IF(T19="○",0,IF(T19="△",0,IF(T19="●",1)))+IF(W19="○",0,IF(W19="△",0,IF(W19="●",1)))</f>
        <v>0</v>
      </c>
      <c r="AE18" s="193">
        <f>SUM(E18,H18,K18,B18,Q18,T18,W18)</f>
        <v>29</v>
      </c>
      <c r="AF18" s="193">
        <f>SUM(G18,J18,M18,D18,S18,V18,Y18)</f>
        <v>6</v>
      </c>
      <c r="AG18" s="216">
        <f>AE18-AF18</f>
        <v>23</v>
      </c>
      <c r="AH18" s="197">
        <f>RANK(AL18,AL10:AL25)</f>
        <v>1</v>
      </c>
      <c r="AJ18" s="189">
        <f>RANK(AE18,AE10:AE25,1)</f>
        <v>8</v>
      </c>
      <c r="AK18" s="189">
        <f>RANK(AG18,AG10:AG25,1)</f>
        <v>8</v>
      </c>
      <c r="AL18" s="189">
        <f>AA18*100+AK18*10+AJ18</f>
        <v>1988</v>
      </c>
    </row>
    <row r="19" spans="1:38" ht="13.5">
      <c r="A19" s="210"/>
      <c r="B19" s="207" t="str">
        <f>IF(B18="","",IF(B18&gt;D18,"○",IF(B18=D18,"△",IF(B18&lt;D18,"●"))))</f>
        <v>○</v>
      </c>
      <c r="C19" s="208"/>
      <c r="D19" s="209"/>
      <c r="E19" s="207" t="str">
        <f>IF(E18="","",IF(E18&gt;G18,"○",IF(E18=G18,"△",IF(E18&lt;G18,"●"))))</f>
        <v>○</v>
      </c>
      <c r="F19" s="208"/>
      <c r="G19" s="209"/>
      <c r="H19" s="207" t="str">
        <f>IF(H18="","",IF(H18&gt;J18,"○",IF(H18=J18,"△",IF(H18&lt;J18,"●"))))</f>
        <v>△</v>
      </c>
      <c r="I19" s="208"/>
      <c r="J19" s="209"/>
      <c r="K19" s="207" t="str">
        <f>IF(K18="","",IF(K18&gt;M18,"○",IF(K18=M18,"△",IF(K18&lt;M18,"●"))))</f>
        <v>○</v>
      </c>
      <c r="L19" s="208"/>
      <c r="M19" s="209"/>
      <c r="N19" s="213"/>
      <c r="O19" s="214"/>
      <c r="P19" s="215"/>
      <c r="Q19" s="207" t="str">
        <f>IF(Q18="","",IF(Q18&gt;S18,"○",IF(Q18=S18,"△",IF(Q18&lt;S18,"●"))))</f>
        <v>○</v>
      </c>
      <c r="R19" s="208"/>
      <c r="S19" s="209"/>
      <c r="T19" s="207" t="str">
        <f>IF(T18="","",IF(T18&gt;V18,"○",IF(T18=V18,"△",IF(T18&lt;V18,"●"))))</f>
        <v>○</v>
      </c>
      <c r="U19" s="208"/>
      <c r="V19" s="209"/>
      <c r="W19" s="207" t="str">
        <f>IF(W18="","",IF(W18&gt;Y18,"○",IF(W18=Y18,"△",IF(W18&lt;Y18,"●"))))</f>
        <v>○</v>
      </c>
      <c r="X19" s="208"/>
      <c r="Y19" s="209"/>
      <c r="Z19" s="205"/>
      <c r="AA19" s="193"/>
      <c r="AB19" s="193"/>
      <c r="AC19" s="193"/>
      <c r="AD19" s="193"/>
      <c r="AE19" s="193"/>
      <c r="AF19" s="193"/>
      <c r="AG19" s="216"/>
      <c r="AH19" s="197"/>
      <c r="AJ19" s="189"/>
      <c r="AK19" s="189"/>
      <c r="AL19" s="189"/>
    </row>
    <row r="20" spans="1:38" ht="13.5">
      <c r="A20" s="199" t="s">
        <v>28</v>
      </c>
      <c r="B20" s="24">
        <f>IF(S10="","",S10)</f>
        <v>4</v>
      </c>
      <c r="C20" s="25" t="s">
        <v>32</v>
      </c>
      <c r="D20" s="26">
        <f>IF(Q10="","",Q10)</f>
        <v>1</v>
      </c>
      <c r="E20" s="30">
        <f>IF(S12="","",S12)</f>
        <v>1</v>
      </c>
      <c r="F20" s="25" t="s">
        <v>32</v>
      </c>
      <c r="G20" s="26">
        <f>IF(Q12="","",Q12)</f>
        <v>1</v>
      </c>
      <c r="H20" s="30">
        <f>IF(S14="","",S14)</f>
        <v>2</v>
      </c>
      <c r="I20" s="25" t="s">
        <v>32</v>
      </c>
      <c r="J20" s="26">
        <f>IF(Q14="","",Q14)</f>
        <v>4</v>
      </c>
      <c r="K20" s="30">
        <f>IF(S16="","",S16)</f>
        <v>4</v>
      </c>
      <c r="L20" s="25" t="s">
        <v>32</v>
      </c>
      <c r="M20" s="26">
        <f>IF(Q16="","",Q16)</f>
        <v>0</v>
      </c>
      <c r="N20" s="30">
        <f>IF(S18="","",S18)</f>
        <v>2</v>
      </c>
      <c r="O20" s="25" t="s">
        <v>32</v>
      </c>
      <c r="P20" s="26">
        <f>IF(Q18="","",Q18)</f>
        <v>3</v>
      </c>
      <c r="Q20" s="211"/>
      <c r="R20" s="201"/>
      <c r="S20" s="212"/>
      <c r="T20" s="27">
        <v>0</v>
      </c>
      <c r="U20" s="25" t="s">
        <v>32</v>
      </c>
      <c r="V20" s="28">
        <v>2</v>
      </c>
      <c r="W20" s="31">
        <v>1</v>
      </c>
      <c r="X20" s="25" t="s">
        <v>32</v>
      </c>
      <c r="Y20" s="29">
        <v>0</v>
      </c>
      <c r="Z20" s="205">
        <f>IF(E21="○",1,IF(E21="△",1,IF(E21="●",1)))+IF(H21="○",1,IF(H21="△",1,IF(H21="●",1)))+IF(K21="○",1,IF(K21="△",1,IF(K21="●",1)))+IF(N21="○",1,IF(N21="△",1,IF(N21="●",1)))+IF(B21="○",1,IF(B21="△",1,IF(B21="●",1)))+IF(T21="○",1,IF(T21="△",1,IF(T21="●",1)))+IF(W21="○",1,IF(W21="△",1,IF(W21="●",1)))</f>
        <v>7</v>
      </c>
      <c r="AA20" s="193">
        <f>AB20*3+AC20</f>
        <v>10</v>
      </c>
      <c r="AB20" s="193">
        <f>IF(E21="○",1,IF(E21="△",0,IF(E21="●",0)))+IF(H21="○",1,IF(H21="△",0,IF(H21="●",0)))+IF(K21="○",1,IF(K21="△",0,IF(K21="●",0)))+IF(N21="○",1,IF(N21="△",0,IF(N21="●",0)))+IF(B21="○",1,IF(B21="△",0,IF(B21="●",0)))+IF(T21="○",1,IF(T21="△",0,IF(T21="●",0)))+IF(W21="○",1,IF(W21="△",0,IF(W21="●",0)))</f>
        <v>3</v>
      </c>
      <c r="AC20" s="193">
        <f>IF(E21="○",0,IF(E21="△",1,IF(E21="●",0)))+IF(H21="○",0,IF(H21="△",1,IF(H21="●",0)))+IF(K21="○",0,IF(K21="△",1,IF(K21="●",0)))+IF(N21="○",0,IF(N21="△",1,IF(N21="●",0)))+IF(B21="○",0,IF(B21="△",1,IF(B21="●",0)))+IF(T21="○",0,IF(T21="△",1,IF(T21="●",0)))+IF(W21="○",0,IF(W21="△",1,IF(W21="●",0)))</f>
        <v>1</v>
      </c>
      <c r="AD20" s="193">
        <f>IF(E21="○",0,IF(E21="△",0,IF(E21="●",1)))+IF(H21="○",0,IF(H21="△",0,IF(H21="●",1)))+IF(K21="○",0,IF(K21="△",0,IF(K21="●",1)))+IF(N21="○",0,IF(N21="△",0,IF(N21="●",1)))+IF(B21="○",0,IF(B21="△",0,IF(B21="●",1)))+IF(T21="○",0,IF(T21="△",0,IF(T21="●",1)))+IF(W21="○",0,IF(W21="△",0,IF(W21="●",1)))</f>
        <v>3</v>
      </c>
      <c r="AE20" s="193">
        <f>SUM(E20,H20,K20,N20,B20,T20,W20)</f>
        <v>14</v>
      </c>
      <c r="AF20" s="193">
        <f>SUM(G20,J20,M20,P20,D20,V20,Y20)</f>
        <v>11</v>
      </c>
      <c r="AG20" s="216">
        <f>AE20-AF20</f>
        <v>3</v>
      </c>
      <c r="AH20" s="197">
        <f>RANK(AL20,AL10:AL25)</f>
        <v>4</v>
      </c>
      <c r="AJ20" s="189">
        <f>RANK(AE20,AE10:AE25,1)</f>
        <v>5</v>
      </c>
      <c r="AK20" s="189">
        <f>RANK(AG20,AG10:AG25,1)</f>
        <v>5</v>
      </c>
      <c r="AL20" s="189">
        <f>AA20*100+AK20*10+AJ20</f>
        <v>1055</v>
      </c>
    </row>
    <row r="21" spans="1:38" ht="13.5">
      <c r="A21" s="210"/>
      <c r="B21" s="207" t="str">
        <f>IF(B20="","",IF(B20&gt;D20,"○",IF(B20=D20,"△",IF(B20&lt;D20,"●"))))</f>
        <v>○</v>
      </c>
      <c r="C21" s="208"/>
      <c r="D21" s="209"/>
      <c r="E21" s="207" t="str">
        <f>IF(E20="","",IF(E20&gt;G20,"○",IF(E20=G20,"△",IF(E20&lt;G20,"●"))))</f>
        <v>△</v>
      </c>
      <c r="F21" s="208"/>
      <c r="G21" s="209"/>
      <c r="H21" s="207" t="str">
        <f>IF(H20="","",IF(H20&gt;J20,"○",IF(H20=J20,"△",IF(H20&lt;J20,"●"))))</f>
        <v>●</v>
      </c>
      <c r="I21" s="208"/>
      <c r="J21" s="209"/>
      <c r="K21" s="207" t="str">
        <f>IF(K20="","",IF(K20&gt;M20,"○",IF(K20=M20,"△",IF(K20&lt;M20,"●"))))</f>
        <v>○</v>
      </c>
      <c r="L21" s="208"/>
      <c r="M21" s="209"/>
      <c r="N21" s="207" t="str">
        <f>IF(N20="","",IF(N20&gt;P20,"○",IF(N20=P20,"△",IF(N20&lt;P20,"●"))))</f>
        <v>●</v>
      </c>
      <c r="O21" s="208"/>
      <c r="P21" s="209"/>
      <c r="Q21" s="213"/>
      <c r="R21" s="214"/>
      <c r="S21" s="215"/>
      <c r="T21" s="207" t="str">
        <f>IF(T20="","",IF(T20&gt;V20,"○",IF(T20=V20,"△",IF(T20&lt;V20,"●"))))</f>
        <v>●</v>
      </c>
      <c r="U21" s="208"/>
      <c r="V21" s="209"/>
      <c r="W21" s="207" t="str">
        <f>IF(W20="","",IF(W20&gt;Y20,"○",IF(W20=Y20,"△",IF(W20&lt;Y20,"●"))))</f>
        <v>○</v>
      </c>
      <c r="X21" s="208"/>
      <c r="Y21" s="209"/>
      <c r="Z21" s="205"/>
      <c r="AA21" s="193"/>
      <c r="AB21" s="193"/>
      <c r="AC21" s="193"/>
      <c r="AD21" s="193"/>
      <c r="AE21" s="193"/>
      <c r="AF21" s="193"/>
      <c r="AG21" s="216"/>
      <c r="AH21" s="197"/>
      <c r="AJ21" s="189"/>
      <c r="AK21" s="189"/>
      <c r="AL21" s="189"/>
    </row>
    <row r="22" spans="1:38" ht="13.5">
      <c r="A22" s="199" t="s">
        <v>4</v>
      </c>
      <c r="B22" s="24">
        <f>IF(V10="","",V10)</f>
        <v>1</v>
      </c>
      <c r="C22" s="25" t="s">
        <v>32</v>
      </c>
      <c r="D22" s="26">
        <f>IF(T10="","",T10)</f>
        <v>1</v>
      </c>
      <c r="E22" s="30">
        <f>IF(V12="","",V12)</f>
        <v>0</v>
      </c>
      <c r="F22" s="25" t="s">
        <v>32</v>
      </c>
      <c r="G22" s="26">
        <f>IF(T12="","",T12)</f>
        <v>4</v>
      </c>
      <c r="H22" s="30">
        <f>IF(V14="","",V14)</f>
        <v>0</v>
      </c>
      <c r="I22" s="25" t="s">
        <v>32</v>
      </c>
      <c r="J22" s="26">
        <f>IF(T14="","",T14)</f>
        <v>0</v>
      </c>
      <c r="K22" s="30">
        <f>IF(V16="","",V16)</f>
        <v>1</v>
      </c>
      <c r="L22" s="25" t="s">
        <v>32</v>
      </c>
      <c r="M22" s="26">
        <f>IF(T16="","",T16)</f>
        <v>1</v>
      </c>
      <c r="N22" s="30">
        <f>IF(V18="","",V18)</f>
        <v>0</v>
      </c>
      <c r="O22" s="25" t="s">
        <v>32</v>
      </c>
      <c r="P22" s="26">
        <f>IF(T18="","",T18)</f>
        <v>3</v>
      </c>
      <c r="Q22" s="30">
        <f>IF(V20="","",V20)</f>
        <v>2</v>
      </c>
      <c r="R22" s="25" t="s">
        <v>32</v>
      </c>
      <c r="S22" s="26">
        <f>IF(T20="","",T20)</f>
        <v>0</v>
      </c>
      <c r="T22" s="211"/>
      <c r="U22" s="201"/>
      <c r="V22" s="212"/>
      <c r="W22" s="31">
        <v>0</v>
      </c>
      <c r="X22" s="25" t="s">
        <v>32</v>
      </c>
      <c r="Y22" s="29">
        <v>4</v>
      </c>
      <c r="Z22" s="205">
        <f>IF(E23="○",1,IF(E23="△",1,IF(E23="●",1)))+IF(H23="○",1,IF(H23="△",1,IF(H23="●",1)))+IF(K23="○",1,IF(K23="△",1,IF(K23="●",1)))+IF(N23="○",1,IF(N23="△",1,IF(N23="●",1)))+IF(Q23="○",1,IF(Q23="△",1,IF(Q23="●",1)))+IF(B23="○",1,IF(B23="△",1,IF(B23="●",1)))+IF(W23="○",1,IF(W23="△",1,IF(W23="●",1)))</f>
        <v>7</v>
      </c>
      <c r="AA22" s="193">
        <f>AB22*3+AC22</f>
        <v>6</v>
      </c>
      <c r="AB22" s="193">
        <f>IF(E23="○",1,IF(E23="△",0,IF(E23="●",0)))+IF(H23="○",1,IF(H23="△",0,IF(H23="●",0)))+IF(K23="○",1,IF(K23="△",0,IF(K23="●",0)))+IF(N23="○",1,IF(N23="△",0,IF(N23="●",0)))+IF(Q23="○",1,IF(Q23="△",0,IF(Q23="●",0)))+IF(B23="○",1,IF(B23="△",0,IF(B23="●",0)))+IF(W23="○",1,IF(W23="△",0,IF(W23="●",0)))</f>
        <v>1</v>
      </c>
      <c r="AC22" s="193">
        <f>IF(E23="○",0,IF(E23="△",1,IF(E23="●",0)))+IF(H23="○",0,IF(H23="△",1,IF(H23="●",0)))+IF(K23="○",0,IF(K23="△",1,IF(K23="●",0)))+IF(N23="○",0,IF(N23="△",1,IF(N23="●",0)))+IF(Q23="○",0,IF(Q23="△",1,IF(Q23="●",0)))+IF(B23="○",0,IF(B23="△",1,IF(B23="●",0)))+IF(W23="○",0,IF(W23="△",1,IF(W23="●",0)))</f>
        <v>3</v>
      </c>
      <c r="AD22" s="193">
        <f>IF(E23="○",0,IF(E23="△",0,IF(E23="●",1)))+IF(H23="○",0,IF(H23="△",0,IF(H23="●",1)))+IF(K23="○",0,IF(K23="△",0,IF(K23="●",1)))+IF(N23="○",0,IF(N23="△",0,IF(N23="●",1)))+IF(Q23="○",0,IF(Q23="△",0,IF(Q23="●",1)))+IF(B23="○",0,IF(B23="△",0,IF(B23="●",1)))+IF(W23="○",0,IF(W23="△",0,IF(W23="●",1)))</f>
        <v>3</v>
      </c>
      <c r="AE22" s="193">
        <f>SUM(E22,H22,K22,N22,Q22,B22,W22)</f>
        <v>4</v>
      </c>
      <c r="AF22" s="193">
        <f>SUM(G22,J22,M22,P22,S22,D22,Y22)</f>
        <v>13</v>
      </c>
      <c r="AG22" s="195">
        <f>AE22-AF22</f>
        <v>-9</v>
      </c>
      <c r="AH22" s="197">
        <f>RANK(AL22,AL10:AL25)</f>
        <v>7</v>
      </c>
      <c r="AJ22" s="189">
        <f>RANK(AE22,AE10:AE25,1)</f>
        <v>2</v>
      </c>
      <c r="AK22" s="189">
        <f>RANK(AG22,AG10:AG25,1)</f>
        <v>3</v>
      </c>
      <c r="AL22" s="189">
        <f>AA22*100+AK22*10+AJ22</f>
        <v>632</v>
      </c>
    </row>
    <row r="23" spans="1:38" ht="13.5">
      <c r="A23" s="210"/>
      <c r="B23" s="207" t="str">
        <f>IF(B22="","",IF(B22&gt;D22,"○",IF(B22=D22,"△",IF(B22&lt;D22,"●"))))</f>
        <v>△</v>
      </c>
      <c r="C23" s="208"/>
      <c r="D23" s="209"/>
      <c r="E23" s="207" t="str">
        <f>IF(E22="","",IF(E22&gt;G22,"○",IF(E22=G22,"△",IF(E22&lt;G22,"●"))))</f>
        <v>●</v>
      </c>
      <c r="F23" s="208"/>
      <c r="G23" s="209"/>
      <c r="H23" s="207" t="str">
        <f>IF(H22="","",IF(H22&gt;J22,"○",IF(H22=J22,"△",IF(H22&lt;J22,"●"))))</f>
        <v>△</v>
      </c>
      <c r="I23" s="208"/>
      <c r="J23" s="209"/>
      <c r="K23" s="207" t="str">
        <f>IF(K22="","",IF(K22&gt;M22,"○",IF(K22=M22,"△",IF(K22&lt;M22,"●"))))</f>
        <v>△</v>
      </c>
      <c r="L23" s="208"/>
      <c r="M23" s="209"/>
      <c r="N23" s="207" t="str">
        <f>IF(N22="","",IF(N22&gt;P22,"○",IF(N22=P22,"△",IF(N22&lt;P22,"●"))))</f>
        <v>●</v>
      </c>
      <c r="O23" s="208"/>
      <c r="P23" s="209"/>
      <c r="Q23" s="207" t="str">
        <f>IF(Q22="","",IF(Q22&gt;S22,"○",IF(Q22=S22,"△",IF(Q22&lt;S22,"●"))))</f>
        <v>○</v>
      </c>
      <c r="R23" s="208"/>
      <c r="S23" s="209"/>
      <c r="T23" s="213"/>
      <c r="U23" s="214"/>
      <c r="V23" s="215"/>
      <c r="W23" s="207" t="str">
        <f>IF(W22="","",IF(W22&gt;Y22,"○",IF(W22=Y22,"△",IF(W22&lt;Y22,"●"))))</f>
        <v>●</v>
      </c>
      <c r="X23" s="208"/>
      <c r="Y23" s="209"/>
      <c r="Z23" s="205"/>
      <c r="AA23" s="193"/>
      <c r="AB23" s="193"/>
      <c r="AC23" s="193"/>
      <c r="AD23" s="193"/>
      <c r="AE23" s="193"/>
      <c r="AF23" s="193"/>
      <c r="AG23" s="195"/>
      <c r="AH23" s="197"/>
      <c r="AJ23" s="189"/>
      <c r="AK23" s="189"/>
      <c r="AL23" s="189"/>
    </row>
    <row r="24" spans="1:38" ht="13.5">
      <c r="A24" s="199" t="s">
        <v>29</v>
      </c>
      <c r="B24" s="24">
        <f>IF(Y10="","",Y10)</f>
        <v>2</v>
      </c>
      <c r="C24" s="25" t="s">
        <v>32</v>
      </c>
      <c r="D24" s="26">
        <f>IF(W10="","",W10)</f>
        <v>0</v>
      </c>
      <c r="E24" s="30">
        <f>IF(Y12="","",Y12)</f>
        <v>0</v>
      </c>
      <c r="F24" s="25" t="s">
        <v>32</v>
      </c>
      <c r="G24" s="26">
        <f>IF(W12="","",W12)</f>
        <v>2</v>
      </c>
      <c r="H24" s="30">
        <f>IF(Y14="","",Y14)</f>
        <v>1</v>
      </c>
      <c r="I24" s="25" t="s">
        <v>32</v>
      </c>
      <c r="J24" s="26">
        <f>IF(W14="","",W14)</f>
        <v>3</v>
      </c>
      <c r="K24" s="30">
        <f>IF(Y16="","",Y16)</f>
        <v>4</v>
      </c>
      <c r="L24" s="25" t="s">
        <v>32</v>
      </c>
      <c r="M24" s="26">
        <f>IF(W16="","",W16)</f>
        <v>0</v>
      </c>
      <c r="N24" s="30">
        <f>IF(Y18="","",Y18)</f>
        <v>0</v>
      </c>
      <c r="O24" s="25" t="s">
        <v>32</v>
      </c>
      <c r="P24" s="26">
        <f>IF(W18="","",W18)</f>
        <v>4</v>
      </c>
      <c r="Q24" s="30">
        <f>IF(Y20="","",Y20)</f>
        <v>0</v>
      </c>
      <c r="R24" s="25" t="s">
        <v>32</v>
      </c>
      <c r="S24" s="26">
        <f>IF(W20="","",W20)</f>
        <v>1</v>
      </c>
      <c r="T24" s="30">
        <f>IF(Y22="","",Y22)</f>
        <v>4</v>
      </c>
      <c r="U24" s="25" t="s">
        <v>32</v>
      </c>
      <c r="V24" s="26">
        <f>IF(W22="","",W22)</f>
        <v>0</v>
      </c>
      <c r="W24" s="201"/>
      <c r="X24" s="201"/>
      <c r="Y24" s="202"/>
      <c r="Z24" s="205">
        <f>IF(E25="○",1,IF(E25="△",1,IF(E25="●",1)))+IF(H25="○",1,IF(H25="△",1,IF(H25="●",1)))+IF(K25="○",1,IF(K25="△",1,IF(K25="●",1)))+IF(N25="○",1,IF(N25="△",1,IF(N25="●",1)))+IF(Q25="○",1,IF(Q25="△",1,IF(Q25="●",1)))+IF(T25="○",1,IF(T25="△",1,IF(T25="●",1)))+IF(B25="○",1,IF(B25="△",1,IF(B25="●",1)))</f>
        <v>7</v>
      </c>
      <c r="AA24" s="193">
        <f>AB24*3+AC24</f>
        <v>9</v>
      </c>
      <c r="AB24" s="193">
        <f>IF(E25="○",1,IF(E25="△",0,IF(E25="●",0)))+IF(H25="○",1,IF(H25="△",0,IF(H25="●",0)))+IF(K25="○",1,IF(K25="△",0,IF(K25="●",0)))+IF(N25="○",1,IF(N25="△",0,IF(N25="●",0)))+IF(Q25="○",1,IF(Q25="△",0,IF(Q25="●",0)))+IF(T25="○",1,IF(T25="△",0,IF(T25="●",0)))+IF(B25="○",1,IF(B25="△",0,IF(B25="●",0)))</f>
        <v>3</v>
      </c>
      <c r="AC24" s="193">
        <f>IF(E25="○",0,IF(E25="△",1,IF(E25="●",0)))+IF(H25="○",0,IF(H25="△",1,IF(H25="●",0)))+IF(K25="○",0,IF(K25="△",1,IF(K25="●",0)))+IF(N25="○",0,IF(N25="△",1,IF(N25="●",0)))+IF(Q25="○",0,IF(Q25="△",1,IF(Q25="●",0)))+IF(T25="○",0,IF(T25="△",1,IF(T25="●",0)))+IF(B25="○",0,IF(B25="△",1,IF(B25="●",0)))</f>
        <v>0</v>
      </c>
      <c r="AD24" s="193">
        <f>IF(E25="○",0,IF(E25="△",0,IF(E25="●",1)))+IF(H25="○",0,IF(H25="△",0,IF(H25="●",1)))+IF(K25="○",0,IF(K25="△",0,IF(K25="●",1)))+IF(N25="○",0,IF(N25="△",0,IF(N25="●",1)))+IF(Q25="○",0,IF(Q25="△",0,IF(Q25="●",1)))+IF(T25="○",0,IF(T25="△",0,IF(T25="●",1)))+IF(B25="○",0,IF(B25="△",0,IF(B25="●",1)))</f>
        <v>4</v>
      </c>
      <c r="AE24" s="193">
        <f>SUM(E24,H24,K24,N24,Q24,T24,B24)</f>
        <v>11</v>
      </c>
      <c r="AF24" s="193">
        <f>SUM(G24,J24,M24,P24,S24,V24,D24)</f>
        <v>10</v>
      </c>
      <c r="AG24" s="195">
        <f>AE24-AF24</f>
        <v>1</v>
      </c>
      <c r="AH24" s="197">
        <f>RANK(AL24,AL10:AL25)</f>
        <v>5</v>
      </c>
      <c r="AJ24" s="189">
        <f>RANK(AE24,AE10:AE25,1)</f>
        <v>3</v>
      </c>
      <c r="AK24" s="189">
        <f>RANK(AG24,AG10:AG25,1)</f>
        <v>4</v>
      </c>
      <c r="AL24" s="189">
        <f>AA24*100+AK24*10+AJ24</f>
        <v>943</v>
      </c>
    </row>
    <row r="25" spans="1:38" ht="14.25" thickBot="1">
      <c r="A25" s="200"/>
      <c r="B25" s="190" t="str">
        <f>IF(B24="","",IF(B24&gt;D24,"○",IF(B24=D24,"△",IF(B24&lt;D24,"●"))))</f>
        <v>○</v>
      </c>
      <c r="C25" s="191"/>
      <c r="D25" s="192"/>
      <c r="E25" s="190" t="str">
        <f>IF(E24="","",IF(E24&gt;G24,"○",IF(E24=G24,"△",IF(E24&lt;G24,"●"))))</f>
        <v>●</v>
      </c>
      <c r="F25" s="191"/>
      <c r="G25" s="192"/>
      <c r="H25" s="190" t="str">
        <f>IF(H24="","",IF(H24&gt;J24,"○",IF(H24=J24,"△",IF(H24&lt;J24,"●"))))</f>
        <v>●</v>
      </c>
      <c r="I25" s="191"/>
      <c r="J25" s="192"/>
      <c r="K25" s="190" t="str">
        <f>IF(K24="","",IF(K24&gt;M24,"○",IF(K24=M24,"△",IF(K24&lt;M24,"●"))))</f>
        <v>○</v>
      </c>
      <c r="L25" s="191"/>
      <c r="M25" s="192"/>
      <c r="N25" s="190" t="str">
        <f>IF(N24="","",IF(N24&gt;P24,"○",IF(N24=P24,"△",IF(N24&lt;P24,"●"))))</f>
        <v>●</v>
      </c>
      <c r="O25" s="191"/>
      <c r="P25" s="192"/>
      <c r="Q25" s="190" t="str">
        <f>IF(Q24="","",IF(Q24&gt;S24,"○",IF(Q24=S24,"△",IF(Q24&lt;S24,"●"))))</f>
        <v>●</v>
      </c>
      <c r="R25" s="191"/>
      <c r="S25" s="192"/>
      <c r="T25" s="190" t="str">
        <f>IF(T24="","",IF(T24&gt;V24,"○",IF(T24=V24,"△",IF(T24&lt;V24,"●"))))</f>
        <v>○</v>
      </c>
      <c r="U25" s="191"/>
      <c r="V25" s="192"/>
      <c r="W25" s="203"/>
      <c r="X25" s="203"/>
      <c r="Y25" s="204"/>
      <c r="Z25" s="206"/>
      <c r="AA25" s="194"/>
      <c r="AB25" s="194"/>
      <c r="AC25" s="194"/>
      <c r="AD25" s="194"/>
      <c r="AE25" s="194"/>
      <c r="AF25" s="194"/>
      <c r="AG25" s="196"/>
      <c r="AH25" s="198"/>
      <c r="AJ25" s="189"/>
      <c r="AK25" s="189"/>
      <c r="AL25" s="189"/>
    </row>
    <row r="26" spans="5:34" ht="7.5" customHeight="1" thickBot="1"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4.25" thickBot="1">
      <c r="A27" s="3" t="s">
        <v>21</v>
      </c>
      <c r="B27" s="173" t="s">
        <v>22</v>
      </c>
      <c r="C27" s="174"/>
      <c r="D27" s="175"/>
      <c r="E27" s="176" t="s">
        <v>14</v>
      </c>
      <c r="F27" s="177"/>
      <c r="G27" s="178"/>
      <c r="H27" s="176" t="s">
        <v>15</v>
      </c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9"/>
      <c r="W27" s="180" t="s">
        <v>23</v>
      </c>
      <c r="X27" s="177"/>
      <c r="Y27" s="179"/>
      <c r="Z27" s="181" t="s">
        <v>34</v>
      </c>
      <c r="AA27" s="182"/>
      <c r="AB27" s="182"/>
      <c r="AC27" s="182"/>
      <c r="AD27" s="182"/>
      <c r="AE27" s="182"/>
      <c r="AF27" s="188" t="s">
        <v>35</v>
      </c>
      <c r="AG27" s="188"/>
      <c r="AH27" s="10"/>
    </row>
    <row r="28" spans="1:33" ht="13.5">
      <c r="A28" s="55" t="s">
        <v>36</v>
      </c>
      <c r="B28" s="57" t="s">
        <v>37</v>
      </c>
      <c r="C28" s="58"/>
      <c r="D28" s="59"/>
      <c r="E28" s="148">
        <v>0.4375</v>
      </c>
      <c r="F28" s="149"/>
      <c r="G28" s="150"/>
      <c r="H28" s="92" t="s">
        <v>26</v>
      </c>
      <c r="I28" s="93"/>
      <c r="J28" s="94"/>
      <c r="K28" s="122">
        <v>6</v>
      </c>
      <c r="L28" s="122"/>
      <c r="M28" s="122"/>
      <c r="N28" s="122" t="s">
        <v>38</v>
      </c>
      <c r="O28" s="122"/>
      <c r="P28" s="122"/>
      <c r="Q28" s="122">
        <v>0</v>
      </c>
      <c r="R28" s="122"/>
      <c r="S28" s="122"/>
      <c r="T28" s="123" t="s">
        <v>33</v>
      </c>
      <c r="U28" s="124"/>
      <c r="V28" s="124"/>
      <c r="W28" s="169" t="s">
        <v>29</v>
      </c>
      <c r="X28" s="170"/>
      <c r="Y28" s="171"/>
      <c r="Z28" s="183"/>
      <c r="AA28" s="184"/>
      <c r="AB28" s="184"/>
      <c r="AC28" s="185"/>
      <c r="AD28" s="184"/>
      <c r="AE28" s="184"/>
      <c r="AF28" s="14" t="s">
        <v>39</v>
      </c>
      <c r="AG28" s="13"/>
    </row>
    <row r="29" spans="1:33" ht="14.25" thickBot="1">
      <c r="A29" s="56"/>
      <c r="B29" s="109"/>
      <c r="C29" s="110"/>
      <c r="D29" s="111"/>
      <c r="E29" s="86">
        <v>0.5208333333333334</v>
      </c>
      <c r="F29" s="186"/>
      <c r="G29" s="187"/>
      <c r="H29" s="172" t="s">
        <v>20</v>
      </c>
      <c r="I29" s="124"/>
      <c r="J29" s="124"/>
      <c r="K29" s="122">
        <v>4</v>
      </c>
      <c r="L29" s="122"/>
      <c r="M29" s="122"/>
      <c r="N29" s="122" t="s">
        <v>38</v>
      </c>
      <c r="O29" s="122"/>
      <c r="P29" s="122"/>
      <c r="Q29" s="122">
        <v>0</v>
      </c>
      <c r="R29" s="122"/>
      <c r="S29" s="122"/>
      <c r="T29" s="123" t="s">
        <v>29</v>
      </c>
      <c r="U29" s="124"/>
      <c r="V29" s="124"/>
      <c r="W29" s="167" t="s">
        <v>33</v>
      </c>
      <c r="X29" s="124"/>
      <c r="Y29" s="168"/>
      <c r="Z29" s="43"/>
      <c r="AA29" s="44"/>
      <c r="AB29" s="44"/>
      <c r="AC29" s="45"/>
      <c r="AD29" s="44"/>
      <c r="AE29" s="44"/>
      <c r="AF29" s="14" t="s">
        <v>40</v>
      </c>
      <c r="AG29" s="13"/>
    </row>
    <row r="30" spans="1:33" ht="13.5">
      <c r="A30" s="55" t="s">
        <v>58</v>
      </c>
      <c r="B30" s="57" t="s">
        <v>37</v>
      </c>
      <c r="C30" s="58"/>
      <c r="D30" s="59"/>
      <c r="E30" s="63">
        <v>0.5208333333333334</v>
      </c>
      <c r="F30" s="64"/>
      <c r="G30" s="65"/>
      <c r="H30" s="164" t="s">
        <v>25</v>
      </c>
      <c r="I30" s="129"/>
      <c r="J30" s="129"/>
      <c r="K30" s="54">
        <v>1</v>
      </c>
      <c r="L30" s="54"/>
      <c r="M30" s="54"/>
      <c r="N30" s="54" t="s">
        <v>38</v>
      </c>
      <c r="O30" s="54"/>
      <c r="P30" s="54"/>
      <c r="Q30" s="54">
        <v>4</v>
      </c>
      <c r="R30" s="54"/>
      <c r="S30" s="54"/>
      <c r="T30" s="128" t="s">
        <v>26</v>
      </c>
      <c r="U30" s="129"/>
      <c r="V30" s="129"/>
      <c r="W30" s="165" t="s">
        <v>28</v>
      </c>
      <c r="X30" s="129"/>
      <c r="Y30" s="166"/>
      <c r="Z30" s="43"/>
      <c r="AA30" s="44"/>
      <c r="AB30" s="44"/>
      <c r="AC30" s="45"/>
      <c r="AD30" s="44"/>
      <c r="AE30" s="44"/>
      <c r="AF30" s="14" t="s">
        <v>41</v>
      </c>
      <c r="AG30" s="13"/>
    </row>
    <row r="31" spans="1:33" ht="14.25" thickBot="1">
      <c r="A31" s="56"/>
      <c r="B31" s="109"/>
      <c r="C31" s="110"/>
      <c r="D31" s="111"/>
      <c r="E31" s="68">
        <v>0.6041666666666666</v>
      </c>
      <c r="F31" s="99"/>
      <c r="G31" s="100"/>
      <c r="H31" s="101" t="s">
        <v>29</v>
      </c>
      <c r="I31" s="102"/>
      <c r="J31" s="102"/>
      <c r="K31" s="48">
        <v>0</v>
      </c>
      <c r="L31" s="48"/>
      <c r="M31" s="48"/>
      <c r="N31" s="48" t="s">
        <v>38</v>
      </c>
      <c r="O31" s="48"/>
      <c r="P31" s="48"/>
      <c r="Q31" s="48">
        <v>1</v>
      </c>
      <c r="R31" s="48"/>
      <c r="S31" s="48"/>
      <c r="T31" s="106" t="s">
        <v>28</v>
      </c>
      <c r="U31" s="102"/>
      <c r="V31" s="102"/>
      <c r="W31" s="108" t="s">
        <v>25</v>
      </c>
      <c r="X31" s="102"/>
      <c r="Y31" s="107"/>
      <c r="Z31" s="43"/>
      <c r="AA31" s="44"/>
      <c r="AB31" s="44"/>
      <c r="AC31" s="45"/>
      <c r="AD31" s="44"/>
      <c r="AE31" s="44"/>
      <c r="AF31" s="14" t="s">
        <v>42</v>
      </c>
      <c r="AG31" s="13"/>
    </row>
    <row r="32" spans="1:33" ht="13.5">
      <c r="A32" s="55" t="s">
        <v>43</v>
      </c>
      <c r="B32" s="57" t="s">
        <v>37</v>
      </c>
      <c r="C32" s="58"/>
      <c r="D32" s="59"/>
      <c r="E32" s="153">
        <v>0.5625</v>
      </c>
      <c r="F32" s="154"/>
      <c r="G32" s="155"/>
      <c r="H32" s="156" t="s">
        <v>26</v>
      </c>
      <c r="I32" s="157"/>
      <c r="J32" s="158"/>
      <c r="K32" s="159">
        <v>4</v>
      </c>
      <c r="L32" s="159"/>
      <c r="M32" s="159"/>
      <c r="N32" s="159" t="s">
        <v>38</v>
      </c>
      <c r="O32" s="159"/>
      <c r="P32" s="159"/>
      <c r="Q32" s="159">
        <v>2</v>
      </c>
      <c r="R32" s="159"/>
      <c r="S32" s="159"/>
      <c r="T32" s="160" t="s">
        <v>28</v>
      </c>
      <c r="U32" s="161"/>
      <c r="V32" s="161"/>
      <c r="W32" s="162" t="s">
        <v>4</v>
      </c>
      <c r="X32" s="161"/>
      <c r="Y32" s="163"/>
      <c r="Z32" s="43"/>
      <c r="AA32" s="44"/>
      <c r="AB32" s="44"/>
      <c r="AC32" s="45"/>
      <c r="AD32" s="44"/>
      <c r="AE32" s="44"/>
      <c r="AF32" s="4"/>
      <c r="AG32" s="4"/>
    </row>
    <row r="33" spans="1:33" s="6" customFormat="1" ht="14.25" thickBot="1">
      <c r="A33" s="39"/>
      <c r="B33" s="109"/>
      <c r="C33" s="110"/>
      <c r="D33" s="111"/>
      <c r="E33" s="68">
        <v>0.6458333333333334</v>
      </c>
      <c r="F33" s="99"/>
      <c r="G33" s="100"/>
      <c r="H33" s="71" t="s">
        <v>5</v>
      </c>
      <c r="I33" s="41"/>
      <c r="J33" s="72"/>
      <c r="K33" s="48">
        <v>1</v>
      </c>
      <c r="L33" s="48"/>
      <c r="M33" s="48"/>
      <c r="N33" s="48" t="s">
        <v>38</v>
      </c>
      <c r="O33" s="48"/>
      <c r="P33" s="48"/>
      <c r="Q33" s="48">
        <v>1</v>
      </c>
      <c r="R33" s="48"/>
      <c r="S33" s="48"/>
      <c r="T33" s="106" t="s">
        <v>4</v>
      </c>
      <c r="U33" s="102"/>
      <c r="V33" s="102"/>
      <c r="W33" s="108" t="s">
        <v>26</v>
      </c>
      <c r="X33" s="102"/>
      <c r="Y33" s="107"/>
      <c r="Z33" s="43"/>
      <c r="AA33" s="44"/>
      <c r="AB33" s="44"/>
      <c r="AC33" s="45"/>
      <c r="AD33" s="44"/>
      <c r="AE33" s="44"/>
      <c r="AF33" s="4"/>
      <c r="AG33" s="4"/>
    </row>
    <row r="34" spans="1:40" s="6" customFormat="1" ht="13.5">
      <c r="A34" s="55" t="s">
        <v>44</v>
      </c>
      <c r="B34" s="142" t="s">
        <v>45</v>
      </c>
      <c r="C34" s="143"/>
      <c r="D34" s="144"/>
      <c r="E34" s="148" t="s">
        <v>46</v>
      </c>
      <c r="F34" s="149"/>
      <c r="G34" s="150"/>
      <c r="H34" s="151" t="s">
        <v>25</v>
      </c>
      <c r="I34" s="75"/>
      <c r="J34" s="152"/>
      <c r="K34" s="73">
        <v>1</v>
      </c>
      <c r="L34" s="73"/>
      <c r="M34" s="73"/>
      <c r="N34" s="73" t="s">
        <v>66</v>
      </c>
      <c r="O34" s="73"/>
      <c r="P34" s="73"/>
      <c r="Q34" s="73">
        <v>1</v>
      </c>
      <c r="R34" s="73"/>
      <c r="S34" s="73"/>
      <c r="T34" s="74" t="s">
        <v>28</v>
      </c>
      <c r="U34" s="75"/>
      <c r="V34" s="76"/>
      <c r="W34" s="98" t="s">
        <v>20</v>
      </c>
      <c r="X34" s="75"/>
      <c r="Y34" s="76"/>
      <c r="Z34" s="43"/>
      <c r="AA34" s="44"/>
      <c r="AB34" s="44"/>
      <c r="AC34" s="45"/>
      <c r="AD34" s="44"/>
      <c r="AE34" s="44"/>
      <c r="AF34" s="5"/>
      <c r="AG34" s="5"/>
      <c r="AH34" s="5"/>
      <c r="AI34" s="5"/>
      <c r="AJ34" s="5"/>
      <c r="AK34" s="5"/>
      <c r="AL34" s="5"/>
      <c r="AM34" s="5"/>
      <c r="AN34" s="1"/>
    </row>
    <row r="35" spans="1:40" s="6" customFormat="1" ht="14.25" thickBot="1">
      <c r="A35" s="56"/>
      <c r="B35" s="145"/>
      <c r="C35" s="146"/>
      <c r="D35" s="147"/>
      <c r="E35" s="148" t="s">
        <v>47</v>
      </c>
      <c r="F35" s="149"/>
      <c r="G35" s="150"/>
      <c r="H35" s="151" t="s">
        <v>5</v>
      </c>
      <c r="I35" s="75"/>
      <c r="J35" s="152"/>
      <c r="K35" s="73">
        <v>1</v>
      </c>
      <c r="L35" s="73"/>
      <c r="M35" s="73"/>
      <c r="N35" s="73" t="s">
        <v>66</v>
      </c>
      <c r="O35" s="73"/>
      <c r="P35" s="73"/>
      <c r="Q35" s="73">
        <v>6</v>
      </c>
      <c r="R35" s="73"/>
      <c r="S35" s="73"/>
      <c r="T35" s="74" t="s">
        <v>20</v>
      </c>
      <c r="U35" s="75"/>
      <c r="V35" s="76"/>
      <c r="W35" s="98" t="s">
        <v>28</v>
      </c>
      <c r="X35" s="75"/>
      <c r="Y35" s="76"/>
      <c r="Z35" s="43"/>
      <c r="AA35" s="44"/>
      <c r="AB35" s="44"/>
      <c r="AC35" s="45"/>
      <c r="AD35" s="44"/>
      <c r="AE35" s="44"/>
      <c r="AF35" s="5"/>
      <c r="AG35" s="5"/>
      <c r="AH35" s="5"/>
      <c r="AI35" s="5"/>
      <c r="AJ35" s="5"/>
      <c r="AK35" s="5"/>
      <c r="AL35" s="5"/>
      <c r="AM35" s="5"/>
      <c r="AN35" s="1"/>
    </row>
    <row r="36" spans="1:40" s="6" customFormat="1" ht="13.5">
      <c r="A36" s="55" t="s">
        <v>48</v>
      </c>
      <c r="B36" s="142" t="s">
        <v>4</v>
      </c>
      <c r="C36" s="143"/>
      <c r="D36" s="144"/>
      <c r="E36" s="63" t="s">
        <v>46</v>
      </c>
      <c r="F36" s="64"/>
      <c r="G36" s="65"/>
      <c r="H36" s="66" t="s">
        <v>20</v>
      </c>
      <c r="I36" s="51"/>
      <c r="J36" s="67"/>
      <c r="K36" s="54">
        <v>3</v>
      </c>
      <c r="L36" s="54"/>
      <c r="M36" s="54"/>
      <c r="N36" s="54" t="s">
        <v>66</v>
      </c>
      <c r="O36" s="54"/>
      <c r="P36" s="54" t="s">
        <v>66</v>
      </c>
      <c r="Q36" s="54">
        <v>0</v>
      </c>
      <c r="R36" s="54"/>
      <c r="S36" s="54"/>
      <c r="T36" s="50" t="s">
        <v>4</v>
      </c>
      <c r="U36" s="51"/>
      <c r="V36" s="52"/>
      <c r="W36" s="53" t="s">
        <v>29</v>
      </c>
      <c r="X36" s="51"/>
      <c r="Y36" s="52"/>
      <c r="Z36" s="43"/>
      <c r="AA36" s="44"/>
      <c r="AB36" s="44"/>
      <c r="AC36" s="45"/>
      <c r="AD36" s="44"/>
      <c r="AE36" s="44"/>
      <c r="AF36" s="5"/>
      <c r="AG36" s="5"/>
      <c r="AH36" s="5"/>
      <c r="AI36" s="5"/>
      <c r="AJ36" s="5"/>
      <c r="AK36" s="5"/>
      <c r="AL36" s="5"/>
      <c r="AM36" s="5"/>
      <c r="AN36" s="1"/>
    </row>
    <row r="37" spans="1:40" s="6" customFormat="1" ht="14.25" thickBot="1">
      <c r="A37" s="56"/>
      <c r="B37" s="145"/>
      <c r="C37" s="146"/>
      <c r="D37" s="147"/>
      <c r="E37" s="68" t="s">
        <v>47</v>
      </c>
      <c r="F37" s="69"/>
      <c r="G37" s="70"/>
      <c r="H37" s="71" t="s">
        <v>25</v>
      </c>
      <c r="I37" s="41"/>
      <c r="J37" s="72"/>
      <c r="K37" s="48">
        <v>2</v>
      </c>
      <c r="L37" s="48"/>
      <c r="M37" s="48"/>
      <c r="N37" s="48" t="s">
        <v>66</v>
      </c>
      <c r="O37" s="48"/>
      <c r="P37" s="48" t="s">
        <v>66</v>
      </c>
      <c r="Q37" s="48">
        <v>0</v>
      </c>
      <c r="R37" s="48"/>
      <c r="S37" s="48"/>
      <c r="T37" s="49" t="s">
        <v>29</v>
      </c>
      <c r="U37" s="41"/>
      <c r="V37" s="42"/>
      <c r="W37" s="40" t="s">
        <v>4</v>
      </c>
      <c r="X37" s="41"/>
      <c r="Y37" s="42"/>
      <c r="Z37" s="43"/>
      <c r="AA37" s="44"/>
      <c r="AB37" s="44"/>
      <c r="AC37" s="45"/>
      <c r="AD37" s="44"/>
      <c r="AE37" s="44"/>
      <c r="AF37" s="5"/>
      <c r="AG37" s="5"/>
      <c r="AH37" s="5"/>
      <c r="AI37" s="5"/>
      <c r="AJ37" s="5"/>
      <c r="AK37" s="5"/>
      <c r="AL37" s="5"/>
      <c r="AM37" s="5"/>
      <c r="AN37" s="1"/>
    </row>
    <row r="38" spans="1:40" s="6" customFormat="1" ht="13.5">
      <c r="A38" s="55" t="s">
        <v>49</v>
      </c>
      <c r="B38" s="109" t="s">
        <v>4</v>
      </c>
      <c r="C38" s="130"/>
      <c r="D38" s="131"/>
      <c r="E38" s="63" t="s">
        <v>46</v>
      </c>
      <c r="F38" s="64"/>
      <c r="G38" s="65"/>
      <c r="H38" s="135" t="s">
        <v>5</v>
      </c>
      <c r="I38" s="136"/>
      <c r="J38" s="137"/>
      <c r="K38" s="138">
        <v>3</v>
      </c>
      <c r="L38" s="138"/>
      <c r="M38" s="138"/>
      <c r="N38" s="138" t="s">
        <v>66</v>
      </c>
      <c r="O38" s="138"/>
      <c r="P38" s="138" t="s">
        <v>66</v>
      </c>
      <c r="Q38" s="138">
        <v>1</v>
      </c>
      <c r="R38" s="138"/>
      <c r="S38" s="138"/>
      <c r="T38" s="139" t="s">
        <v>26</v>
      </c>
      <c r="U38" s="136"/>
      <c r="V38" s="140"/>
      <c r="W38" s="141" t="s">
        <v>4</v>
      </c>
      <c r="X38" s="136"/>
      <c r="Y38" s="140"/>
      <c r="Z38" s="43">
        <v>23</v>
      </c>
      <c r="AA38" s="44"/>
      <c r="AB38" s="44"/>
      <c r="AC38" s="45" t="s">
        <v>71</v>
      </c>
      <c r="AD38" s="44"/>
      <c r="AE38" s="44"/>
      <c r="AF38" s="5"/>
      <c r="AG38" s="5"/>
      <c r="AH38" s="5"/>
      <c r="AI38" s="5"/>
      <c r="AJ38" s="5"/>
      <c r="AK38" s="5"/>
      <c r="AL38" s="5"/>
      <c r="AM38" s="5"/>
      <c r="AN38" s="1"/>
    </row>
    <row r="39" spans="1:40" s="6" customFormat="1" ht="14.25" thickBot="1">
      <c r="A39" s="56"/>
      <c r="B39" s="132"/>
      <c r="C39" s="133"/>
      <c r="D39" s="134"/>
      <c r="E39" s="86" t="s">
        <v>47</v>
      </c>
      <c r="F39" s="87"/>
      <c r="G39" s="88"/>
      <c r="H39" s="71" t="s">
        <v>33</v>
      </c>
      <c r="I39" s="41"/>
      <c r="J39" s="72"/>
      <c r="K39" s="48">
        <v>1</v>
      </c>
      <c r="L39" s="48"/>
      <c r="M39" s="48"/>
      <c r="N39" s="48" t="s">
        <v>66</v>
      </c>
      <c r="O39" s="48"/>
      <c r="P39" s="48" t="s">
        <v>66</v>
      </c>
      <c r="Q39" s="48">
        <v>1</v>
      </c>
      <c r="R39" s="48"/>
      <c r="S39" s="48"/>
      <c r="T39" s="49" t="s">
        <v>4</v>
      </c>
      <c r="U39" s="41"/>
      <c r="V39" s="42"/>
      <c r="W39" s="40" t="s">
        <v>26</v>
      </c>
      <c r="X39" s="41"/>
      <c r="Y39" s="42"/>
      <c r="Z39" s="43"/>
      <c r="AA39" s="44"/>
      <c r="AB39" s="44"/>
      <c r="AC39" s="45"/>
      <c r="AD39" s="44"/>
      <c r="AE39" s="44"/>
      <c r="AF39" s="5"/>
      <c r="AG39" s="5"/>
      <c r="AH39" s="5"/>
      <c r="AI39" s="5"/>
      <c r="AJ39" s="5"/>
      <c r="AK39" s="5"/>
      <c r="AL39" s="5"/>
      <c r="AM39" s="5"/>
      <c r="AN39" s="1"/>
    </row>
    <row r="40" spans="1:40" s="6" customFormat="1" ht="13.5">
      <c r="A40" s="55" t="s">
        <v>50</v>
      </c>
      <c r="B40" s="57" t="s">
        <v>37</v>
      </c>
      <c r="C40" s="58"/>
      <c r="D40" s="59"/>
      <c r="E40" s="63">
        <v>0.5625</v>
      </c>
      <c r="F40" s="64"/>
      <c r="G40" s="65"/>
      <c r="H40" s="66" t="s">
        <v>5</v>
      </c>
      <c r="I40" s="51"/>
      <c r="J40" s="67"/>
      <c r="K40" s="54">
        <v>1</v>
      </c>
      <c r="L40" s="54"/>
      <c r="M40" s="54"/>
      <c r="N40" s="54" t="s">
        <v>66</v>
      </c>
      <c r="O40" s="54"/>
      <c r="P40" s="54"/>
      <c r="Q40" s="54">
        <v>7</v>
      </c>
      <c r="R40" s="54"/>
      <c r="S40" s="54"/>
      <c r="T40" s="128" t="s">
        <v>25</v>
      </c>
      <c r="U40" s="129"/>
      <c r="V40" s="129"/>
      <c r="W40" s="53" t="s">
        <v>27</v>
      </c>
      <c r="X40" s="51"/>
      <c r="Y40" s="52"/>
      <c r="Z40" s="43"/>
      <c r="AA40" s="44"/>
      <c r="AB40" s="44"/>
      <c r="AC40" s="45"/>
      <c r="AD40" s="44"/>
      <c r="AE40" s="44"/>
      <c r="AF40" s="5"/>
      <c r="AG40" s="5"/>
      <c r="AH40" s="5"/>
      <c r="AI40" s="5"/>
      <c r="AJ40" s="5"/>
      <c r="AK40" s="5"/>
      <c r="AL40" s="5"/>
      <c r="AM40" s="5"/>
      <c r="AN40" s="1"/>
    </row>
    <row r="41" spans="1:40" s="6" customFormat="1" ht="14.25" thickBot="1">
      <c r="A41" s="56"/>
      <c r="B41" s="109"/>
      <c r="C41" s="110"/>
      <c r="D41" s="111"/>
      <c r="E41" s="86">
        <v>0.6458333333333334</v>
      </c>
      <c r="F41" s="87"/>
      <c r="G41" s="88"/>
      <c r="H41" s="92" t="s">
        <v>27</v>
      </c>
      <c r="I41" s="93"/>
      <c r="J41" s="94"/>
      <c r="K41" s="122">
        <v>0</v>
      </c>
      <c r="L41" s="122"/>
      <c r="M41" s="122"/>
      <c r="N41" s="122" t="s">
        <v>66</v>
      </c>
      <c r="O41" s="122"/>
      <c r="P41" s="122"/>
      <c r="Q41" s="122">
        <v>4</v>
      </c>
      <c r="R41" s="122"/>
      <c r="S41" s="122"/>
      <c r="T41" s="123" t="s">
        <v>28</v>
      </c>
      <c r="U41" s="124"/>
      <c r="V41" s="124"/>
      <c r="W41" s="125" t="s">
        <v>72</v>
      </c>
      <c r="X41" s="126"/>
      <c r="Y41" s="127"/>
      <c r="Z41" s="43"/>
      <c r="AA41" s="44"/>
      <c r="AB41" s="44"/>
      <c r="AC41" s="45"/>
      <c r="AD41" s="44"/>
      <c r="AE41" s="44"/>
      <c r="AF41" s="5"/>
      <c r="AG41" s="5"/>
      <c r="AH41" s="5"/>
      <c r="AI41" s="5"/>
      <c r="AJ41" s="5"/>
      <c r="AK41" s="5"/>
      <c r="AL41" s="5"/>
      <c r="AM41" s="5"/>
      <c r="AN41" s="1"/>
    </row>
    <row r="42" spans="1:40" s="6" customFormat="1" ht="13.5">
      <c r="A42" s="55" t="s">
        <v>51</v>
      </c>
      <c r="B42" s="57" t="s">
        <v>37</v>
      </c>
      <c r="C42" s="58"/>
      <c r="D42" s="59"/>
      <c r="E42" s="63">
        <v>0.5625</v>
      </c>
      <c r="F42" s="64"/>
      <c r="G42" s="65"/>
      <c r="H42" s="66" t="s">
        <v>25</v>
      </c>
      <c r="I42" s="51"/>
      <c r="J42" s="67"/>
      <c r="K42" s="54">
        <v>4</v>
      </c>
      <c r="L42" s="54"/>
      <c r="M42" s="54"/>
      <c r="N42" s="54" t="s">
        <v>66</v>
      </c>
      <c r="O42" s="54"/>
      <c r="P42" s="54" t="s">
        <v>66</v>
      </c>
      <c r="Q42" s="54">
        <v>0</v>
      </c>
      <c r="R42" s="54"/>
      <c r="S42" s="54"/>
      <c r="T42" s="50" t="s">
        <v>4</v>
      </c>
      <c r="U42" s="51"/>
      <c r="V42" s="52"/>
      <c r="W42" s="53" t="s">
        <v>27</v>
      </c>
      <c r="X42" s="51"/>
      <c r="Y42" s="52"/>
      <c r="Z42" s="43"/>
      <c r="AA42" s="44"/>
      <c r="AB42" s="44"/>
      <c r="AC42" s="45"/>
      <c r="AD42" s="44"/>
      <c r="AE42" s="44"/>
      <c r="AF42" s="5"/>
      <c r="AG42" s="5"/>
      <c r="AH42" s="5"/>
      <c r="AI42" s="5"/>
      <c r="AJ42" s="5"/>
      <c r="AK42" s="5"/>
      <c r="AL42" s="5"/>
      <c r="AM42" s="5"/>
      <c r="AN42" s="1"/>
    </row>
    <row r="43" spans="1:40" s="6" customFormat="1" ht="14.25" thickBot="1">
      <c r="A43" s="56"/>
      <c r="B43" s="109"/>
      <c r="C43" s="110"/>
      <c r="D43" s="111"/>
      <c r="E43" s="86">
        <v>0.6458333333333334</v>
      </c>
      <c r="F43" s="87"/>
      <c r="G43" s="88"/>
      <c r="H43" s="71" t="s">
        <v>5</v>
      </c>
      <c r="I43" s="41"/>
      <c r="J43" s="72"/>
      <c r="K43" s="48">
        <v>4</v>
      </c>
      <c r="L43" s="48"/>
      <c r="M43" s="48"/>
      <c r="N43" s="48" t="s">
        <v>38</v>
      </c>
      <c r="O43" s="48"/>
      <c r="P43" s="48" t="s">
        <v>38</v>
      </c>
      <c r="Q43" s="48">
        <v>1</v>
      </c>
      <c r="R43" s="48"/>
      <c r="S43" s="48"/>
      <c r="T43" s="49" t="s">
        <v>27</v>
      </c>
      <c r="U43" s="41"/>
      <c r="V43" s="42"/>
      <c r="W43" s="119" t="s">
        <v>26</v>
      </c>
      <c r="X43" s="120"/>
      <c r="Y43" s="121"/>
      <c r="Z43" s="43"/>
      <c r="AA43" s="44"/>
      <c r="AB43" s="44"/>
      <c r="AC43" s="45"/>
      <c r="AD43" s="44"/>
      <c r="AE43" s="44"/>
      <c r="AF43" s="5"/>
      <c r="AG43" s="5"/>
      <c r="AH43" s="5"/>
      <c r="AI43" s="5"/>
      <c r="AJ43" s="5"/>
      <c r="AK43" s="5"/>
      <c r="AL43" s="5"/>
      <c r="AM43" s="5"/>
      <c r="AN43" s="1"/>
    </row>
    <row r="44" spans="1:40" s="6" customFormat="1" ht="13.5">
      <c r="A44" s="55" t="s">
        <v>52</v>
      </c>
      <c r="B44" s="57" t="s">
        <v>37</v>
      </c>
      <c r="C44" s="58"/>
      <c r="D44" s="59"/>
      <c r="E44" s="63">
        <v>0.5625</v>
      </c>
      <c r="F44" s="64"/>
      <c r="G44" s="65"/>
      <c r="H44" s="66" t="s">
        <v>26</v>
      </c>
      <c r="I44" s="51"/>
      <c r="J44" s="67"/>
      <c r="K44" s="54">
        <v>1</v>
      </c>
      <c r="L44" s="54"/>
      <c r="M44" s="54"/>
      <c r="N44" s="54" t="s">
        <v>38</v>
      </c>
      <c r="O44" s="54"/>
      <c r="P44" s="54" t="s">
        <v>38</v>
      </c>
      <c r="Q44" s="54">
        <v>1</v>
      </c>
      <c r="R44" s="54"/>
      <c r="S44" s="54"/>
      <c r="T44" s="50" t="s">
        <v>30</v>
      </c>
      <c r="U44" s="51"/>
      <c r="V44" s="52"/>
      <c r="W44" s="53" t="s">
        <v>28</v>
      </c>
      <c r="X44" s="51"/>
      <c r="Y44" s="52"/>
      <c r="Z44" s="43"/>
      <c r="AA44" s="44"/>
      <c r="AB44" s="44"/>
      <c r="AC44" s="45"/>
      <c r="AD44" s="44"/>
      <c r="AE44" s="44"/>
      <c r="AF44" s="5"/>
      <c r="AG44" s="5"/>
      <c r="AH44" s="5"/>
      <c r="AI44" s="5"/>
      <c r="AJ44" s="5"/>
      <c r="AK44" s="5"/>
      <c r="AL44" s="5"/>
      <c r="AM44" s="5"/>
      <c r="AN44" s="1"/>
    </row>
    <row r="45" spans="1:40" s="6" customFormat="1" ht="14.25" thickBot="1">
      <c r="A45" s="56"/>
      <c r="B45" s="109"/>
      <c r="C45" s="110"/>
      <c r="D45" s="111"/>
      <c r="E45" s="86">
        <v>0.6458333333333334</v>
      </c>
      <c r="F45" s="87"/>
      <c r="G45" s="88"/>
      <c r="H45" s="71" t="s">
        <v>5</v>
      </c>
      <c r="I45" s="41"/>
      <c r="J45" s="72"/>
      <c r="K45" s="104">
        <v>1</v>
      </c>
      <c r="L45" s="99"/>
      <c r="M45" s="105"/>
      <c r="N45" s="104" t="s">
        <v>38</v>
      </c>
      <c r="O45" s="99"/>
      <c r="P45" s="105"/>
      <c r="Q45" s="104">
        <v>4</v>
      </c>
      <c r="R45" s="99"/>
      <c r="S45" s="105"/>
      <c r="T45" s="49" t="s">
        <v>28</v>
      </c>
      <c r="U45" s="41"/>
      <c r="V45" s="42"/>
      <c r="W45" s="40" t="s">
        <v>30</v>
      </c>
      <c r="X45" s="41"/>
      <c r="Y45" s="42"/>
      <c r="Z45" s="43"/>
      <c r="AA45" s="44"/>
      <c r="AB45" s="44"/>
      <c r="AC45" s="45"/>
      <c r="AD45" s="44"/>
      <c r="AE45" s="44"/>
      <c r="AF45" s="5"/>
      <c r="AG45" s="5"/>
      <c r="AH45" s="5"/>
      <c r="AI45" s="5"/>
      <c r="AJ45" s="5"/>
      <c r="AK45" s="5"/>
      <c r="AL45" s="5"/>
      <c r="AM45" s="5"/>
      <c r="AN45" s="1"/>
    </row>
    <row r="46" spans="1:40" s="6" customFormat="1" ht="13.5">
      <c r="A46" s="55" t="s">
        <v>53</v>
      </c>
      <c r="B46" s="57" t="s">
        <v>37</v>
      </c>
      <c r="C46" s="58"/>
      <c r="D46" s="59"/>
      <c r="E46" s="63">
        <v>0.5625</v>
      </c>
      <c r="F46" s="64"/>
      <c r="G46" s="65"/>
      <c r="H46" s="112" t="s">
        <v>25</v>
      </c>
      <c r="I46" s="113"/>
      <c r="J46" s="114"/>
      <c r="K46" s="115">
        <v>2</v>
      </c>
      <c r="L46" s="115"/>
      <c r="M46" s="115"/>
      <c r="N46" s="115" t="s">
        <v>67</v>
      </c>
      <c r="O46" s="115"/>
      <c r="P46" s="115"/>
      <c r="Q46" s="115">
        <v>3</v>
      </c>
      <c r="R46" s="115"/>
      <c r="S46" s="115"/>
      <c r="T46" s="116" t="s">
        <v>20</v>
      </c>
      <c r="U46" s="113"/>
      <c r="V46" s="117"/>
      <c r="W46" s="118" t="s">
        <v>29</v>
      </c>
      <c r="X46" s="113"/>
      <c r="Y46" s="117"/>
      <c r="Z46" s="43"/>
      <c r="AA46" s="44"/>
      <c r="AB46" s="44"/>
      <c r="AC46" s="45"/>
      <c r="AD46" s="44"/>
      <c r="AE46" s="44"/>
      <c r="AF46" s="5"/>
      <c r="AG46" s="5"/>
      <c r="AH46" s="5"/>
      <c r="AI46" s="5"/>
      <c r="AJ46" s="5"/>
      <c r="AK46" s="5"/>
      <c r="AL46" s="5"/>
      <c r="AM46" s="5"/>
      <c r="AN46" s="1"/>
    </row>
    <row r="47" spans="1:40" s="6" customFormat="1" ht="14.25" thickBot="1">
      <c r="A47" s="56"/>
      <c r="B47" s="109"/>
      <c r="C47" s="110"/>
      <c r="D47" s="111"/>
      <c r="E47" s="86">
        <v>0.6458333333333334</v>
      </c>
      <c r="F47" s="87"/>
      <c r="G47" s="88"/>
      <c r="H47" s="101" t="s">
        <v>5</v>
      </c>
      <c r="I47" s="102"/>
      <c r="J47" s="103"/>
      <c r="K47" s="104">
        <v>0</v>
      </c>
      <c r="L47" s="99"/>
      <c r="M47" s="105"/>
      <c r="N47" s="104" t="s">
        <v>68</v>
      </c>
      <c r="O47" s="99"/>
      <c r="P47" s="105"/>
      <c r="Q47" s="104">
        <v>2</v>
      </c>
      <c r="R47" s="99"/>
      <c r="S47" s="105"/>
      <c r="T47" s="106" t="s">
        <v>29</v>
      </c>
      <c r="U47" s="102"/>
      <c r="V47" s="107"/>
      <c r="W47" s="108" t="s">
        <v>20</v>
      </c>
      <c r="X47" s="102"/>
      <c r="Y47" s="107"/>
      <c r="Z47" s="43"/>
      <c r="AA47" s="44"/>
      <c r="AB47" s="44"/>
      <c r="AC47" s="45"/>
      <c r="AD47" s="44"/>
      <c r="AE47" s="44"/>
      <c r="AF47" s="5"/>
      <c r="AG47" s="5"/>
      <c r="AH47" s="5"/>
      <c r="AI47" s="5"/>
      <c r="AJ47" s="5"/>
      <c r="AK47" s="5"/>
      <c r="AL47" s="5"/>
      <c r="AM47" s="5"/>
      <c r="AN47" s="1"/>
    </row>
    <row r="48" spans="1:40" s="6" customFormat="1" ht="13.5">
      <c r="A48" s="55" t="s">
        <v>54</v>
      </c>
      <c r="B48" s="57" t="s">
        <v>37</v>
      </c>
      <c r="C48" s="58"/>
      <c r="D48" s="59"/>
      <c r="E48" s="63">
        <v>0.4375</v>
      </c>
      <c r="F48" s="64"/>
      <c r="G48" s="65"/>
      <c r="H48" s="66" t="s">
        <v>33</v>
      </c>
      <c r="I48" s="51"/>
      <c r="J48" s="67"/>
      <c r="K48" s="54">
        <v>0</v>
      </c>
      <c r="L48" s="54"/>
      <c r="M48" s="54"/>
      <c r="N48" s="54" t="s">
        <v>38</v>
      </c>
      <c r="O48" s="54"/>
      <c r="P48" s="54" t="s">
        <v>66</v>
      </c>
      <c r="Q48" s="54">
        <v>9</v>
      </c>
      <c r="R48" s="54"/>
      <c r="S48" s="54"/>
      <c r="T48" s="50" t="s">
        <v>20</v>
      </c>
      <c r="U48" s="51"/>
      <c r="V48" s="52"/>
      <c r="W48" s="53" t="s">
        <v>4</v>
      </c>
      <c r="X48" s="51"/>
      <c r="Y48" s="52"/>
      <c r="Z48" s="43"/>
      <c r="AA48" s="44"/>
      <c r="AB48" s="44"/>
      <c r="AC48" s="45"/>
      <c r="AD48" s="44"/>
      <c r="AE48" s="44"/>
      <c r="AF48" s="5"/>
      <c r="AG48" s="5"/>
      <c r="AH48" s="5"/>
      <c r="AI48" s="5"/>
      <c r="AJ48" s="5"/>
      <c r="AK48" s="5"/>
      <c r="AL48" s="5"/>
      <c r="AM48" s="5"/>
      <c r="AN48" s="1"/>
    </row>
    <row r="49" spans="1:40" s="6" customFormat="1" ht="14.25" thickBot="1">
      <c r="A49" s="56"/>
      <c r="B49" s="60"/>
      <c r="C49" s="61"/>
      <c r="D49" s="62"/>
      <c r="E49" s="68">
        <v>0.5208333333333334</v>
      </c>
      <c r="F49" s="99"/>
      <c r="G49" s="100"/>
      <c r="H49" s="92" t="s">
        <v>4</v>
      </c>
      <c r="I49" s="93"/>
      <c r="J49" s="94"/>
      <c r="K49" s="48">
        <v>0</v>
      </c>
      <c r="L49" s="48"/>
      <c r="M49" s="48"/>
      <c r="N49" s="48" t="s">
        <v>69</v>
      </c>
      <c r="O49" s="48"/>
      <c r="P49" s="48" t="s">
        <v>38</v>
      </c>
      <c r="Q49" s="48">
        <v>4</v>
      </c>
      <c r="R49" s="48"/>
      <c r="S49" s="48"/>
      <c r="T49" s="49" t="s">
        <v>29</v>
      </c>
      <c r="U49" s="41"/>
      <c r="V49" s="42"/>
      <c r="W49" s="40" t="s">
        <v>20</v>
      </c>
      <c r="X49" s="41"/>
      <c r="Y49" s="42"/>
      <c r="Z49" s="43"/>
      <c r="AA49" s="44"/>
      <c r="AB49" s="44"/>
      <c r="AC49" s="45"/>
      <c r="AD49" s="44"/>
      <c r="AE49" s="44"/>
      <c r="AF49" s="5"/>
      <c r="AG49" s="5"/>
      <c r="AH49" s="5"/>
      <c r="AI49" s="5"/>
      <c r="AJ49" s="5"/>
      <c r="AK49" s="5"/>
      <c r="AL49" s="5"/>
      <c r="AM49" s="5"/>
      <c r="AN49" s="1"/>
    </row>
    <row r="50" spans="1:40" s="6" customFormat="1" ht="13.5">
      <c r="A50" s="55" t="s">
        <v>59</v>
      </c>
      <c r="B50" s="57" t="s">
        <v>4</v>
      </c>
      <c r="C50" s="58"/>
      <c r="D50" s="59"/>
      <c r="E50" s="63" t="s">
        <v>47</v>
      </c>
      <c r="F50" s="64"/>
      <c r="G50" s="65"/>
      <c r="H50" s="66" t="s">
        <v>62</v>
      </c>
      <c r="I50" s="51"/>
      <c r="J50" s="67"/>
      <c r="K50" s="54">
        <v>3</v>
      </c>
      <c r="L50" s="54"/>
      <c r="M50" s="54"/>
      <c r="N50" s="54" t="s">
        <v>38</v>
      </c>
      <c r="O50" s="54"/>
      <c r="P50" s="54" t="s">
        <v>38</v>
      </c>
      <c r="Q50" s="54">
        <v>1</v>
      </c>
      <c r="R50" s="54"/>
      <c r="S50" s="54"/>
      <c r="T50" s="50" t="s">
        <v>64</v>
      </c>
      <c r="U50" s="51"/>
      <c r="V50" s="52"/>
      <c r="W50" s="53" t="s">
        <v>61</v>
      </c>
      <c r="X50" s="51"/>
      <c r="Y50" s="52"/>
      <c r="Z50" s="43"/>
      <c r="AA50" s="44"/>
      <c r="AB50" s="44"/>
      <c r="AC50" s="45"/>
      <c r="AD50" s="44"/>
      <c r="AE50" s="44"/>
      <c r="AF50" s="5"/>
      <c r="AG50" s="5"/>
      <c r="AH50" s="5"/>
      <c r="AI50" s="5"/>
      <c r="AJ50" s="5"/>
      <c r="AK50" s="5"/>
      <c r="AL50" s="5"/>
      <c r="AM50" s="5"/>
      <c r="AN50" s="1"/>
    </row>
    <row r="51" spans="1:40" s="6" customFormat="1" ht="14.25" thickBot="1">
      <c r="A51" s="56"/>
      <c r="B51" s="60"/>
      <c r="C51" s="61"/>
      <c r="D51" s="62"/>
      <c r="E51" s="68" t="s">
        <v>63</v>
      </c>
      <c r="F51" s="99"/>
      <c r="G51" s="100"/>
      <c r="H51" s="92" t="s">
        <v>25</v>
      </c>
      <c r="I51" s="93"/>
      <c r="J51" s="94"/>
      <c r="K51" s="48">
        <v>5</v>
      </c>
      <c r="L51" s="48"/>
      <c r="M51" s="48"/>
      <c r="N51" s="48" t="s">
        <v>38</v>
      </c>
      <c r="O51" s="48"/>
      <c r="P51" s="48" t="s">
        <v>38</v>
      </c>
      <c r="Q51" s="48">
        <v>0</v>
      </c>
      <c r="R51" s="48"/>
      <c r="S51" s="48"/>
      <c r="T51" s="49" t="s">
        <v>27</v>
      </c>
      <c r="U51" s="41"/>
      <c r="V51" s="42"/>
      <c r="W51" s="40" t="s">
        <v>26</v>
      </c>
      <c r="X51" s="41"/>
      <c r="Y51" s="42"/>
      <c r="Z51" s="43"/>
      <c r="AA51" s="44"/>
      <c r="AB51" s="44"/>
      <c r="AC51" s="45"/>
      <c r="AD51" s="44"/>
      <c r="AE51" s="44"/>
      <c r="AF51" s="5"/>
      <c r="AG51" s="5"/>
      <c r="AH51" s="5"/>
      <c r="AI51" s="5"/>
      <c r="AJ51" s="5"/>
      <c r="AK51" s="5"/>
      <c r="AL51" s="5"/>
      <c r="AM51" s="5"/>
      <c r="AN51" s="1"/>
    </row>
    <row r="52" spans="1:40" s="6" customFormat="1" ht="13.5">
      <c r="A52" s="55" t="s">
        <v>55</v>
      </c>
      <c r="B52" s="77" t="s">
        <v>4</v>
      </c>
      <c r="C52" s="78"/>
      <c r="D52" s="79"/>
      <c r="E52" s="63" t="s">
        <v>46</v>
      </c>
      <c r="F52" s="64"/>
      <c r="G52" s="65"/>
      <c r="H52" s="66" t="s">
        <v>26</v>
      </c>
      <c r="I52" s="51"/>
      <c r="J52" s="67"/>
      <c r="K52" s="54">
        <v>0</v>
      </c>
      <c r="L52" s="54"/>
      <c r="M52" s="54"/>
      <c r="N52" s="54" t="s">
        <v>38</v>
      </c>
      <c r="O52" s="54"/>
      <c r="P52" s="54" t="s">
        <v>38</v>
      </c>
      <c r="Q52" s="54">
        <v>0</v>
      </c>
      <c r="R52" s="54"/>
      <c r="S52" s="54"/>
      <c r="T52" s="50" t="s">
        <v>4</v>
      </c>
      <c r="U52" s="51"/>
      <c r="V52" s="52"/>
      <c r="W52" s="53" t="s">
        <v>28</v>
      </c>
      <c r="X52" s="51"/>
      <c r="Y52" s="52"/>
      <c r="Z52" s="43"/>
      <c r="AA52" s="44"/>
      <c r="AB52" s="44"/>
      <c r="AC52" s="45"/>
      <c r="AD52" s="44"/>
      <c r="AE52" s="44"/>
      <c r="AF52" s="5"/>
      <c r="AG52" s="5"/>
      <c r="AH52" s="5"/>
      <c r="AI52" s="5"/>
      <c r="AJ52" s="5"/>
      <c r="AK52" s="5"/>
      <c r="AL52" s="5"/>
      <c r="AM52" s="5"/>
      <c r="AN52" s="1"/>
    </row>
    <row r="53" spans="1:40" s="6" customFormat="1" ht="13.5">
      <c r="A53" s="56"/>
      <c r="B53" s="80"/>
      <c r="C53" s="81"/>
      <c r="D53" s="82"/>
      <c r="E53" s="86" t="s">
        <v>47</v>
      </c>
      <c r="F53" s="87"/>
      <c r="G53" s="88"/>
      <c r="H53" s="92" t="s">
        <v>20</v>
      </c>
      <c r="I53" s="93"/>
      <c r="J53" s="94"/>
      <c r="K53" s="73">
        <v>3</v>
      </c>
      <c r="L53" s="73"/>
      <c r="M53" s="73"/>
      <c r="N53" s="73" t="s">
        <v>67</v>
      </c>
      <c r="O53" s="73"/>
      <c r="P53" s="73" t="s">
        <v>67</v>
      </c>
      <c r="Q53" s="73">
        <v>2</v>
      </c>
      <c r="R53" s="73"/>
      <c r="S53" s="73"/>
      <c r="T53" s="74" t="s">
        <v>28</v>
      </c>
      <c r="U53" s="75"/>
      <c r="V53" s="76"/>
      <c r="W53" s="98" t="s">
        <v>26</v>
      </c>
      <c r="X53" s="75"/>
      <c r="Y53" s="76"/>
      <c r="Z53" s="43"/>
      <c r="AA53" s="44"/>
      <c r="AB53" s="44"/>
      <c r="AC53" s="45"/>
      <c r="AD53" s="44"/>
      <c r="AE53" s="44"/>
      <c r="AF53" s="5"/>
      <c r="AG53" s="5"/>
      <c r="AH53" s="5"/>
      <c r="AI53" s="5"/>
      <c r="AJ53" s="5"/>
      <c r="AK53" s="5"/>
      <c r="AL53" s="5"/>
      <c r="AM53" s="5"/>
      <c r="AN53" s="1"/>
    </row>
    <row r="54" spans="1:40" s="6" customFormat="1" ht="14.25" thickBot="1">
      <c r="A54" s="39"/>
      <c r="B54" s="83"/>
      <c r="C54" s="84"/>
      <c r="D54" s="85"/>
      <c r="E54" s="86" t="s">
        <v>60</v>
      </c>
      <c r="F54" s="87"/>
      <c r="G54" s="88"/>
      <c r="H54" s="89"/>
      <c r="I54" s="90"/>
      <c r="J54" s="91"/>
      <c r="K54" s="48"/>
      <c r="L54" s="48"/>
      <c r="M54" s="48"/>
      <c r="N54" s="48" t="s">
        <v>38</v>
      </c>
      <c r="O54" s="48"/>
      <c r="P54" s="48" t="s">
        <v>70</v>
      </c>
      <c r="Q54" s="48"/>
      <c r="R54" s="48"/>
      <c r="S54" s="48"/>
      <c r="T54" s="95"/>
      <c r="U54" s="90"/>
      <c r="V54" s="96"/>
      <c r="W54" s="97"/>
      <c r="X54" s="90"/>
      <c r="Y54" s="96"/>
      <c r="Z54" s="43"/>
      <c r="AA54" s="44"/>
      <c r="AB54" s="44"/>
      <c r="AC54" s="45"/>
      <c r="AD54" s="44"/>
      <c r="AE54" s="44"/>
      <c r="AF54" s="5"/>
      <c r="AG54" s="5"/>
      <c r="AH54" s="5"/>
      <c r="AI54" s="5"/>
      <c r="AJ54" s="5"/>
      <c r="AK54" s="5"/>
      <c r="AL54" s="5"/>
      <c r="AM54" s="5"/>
      <c r="AN54" s="1"/>
    </row>
    <row r="55" spans="1:40" s="6" customFormat="1" ht="13.5">
      <c r="A55" s="55" t="s">
        <v>56</v>
      </c>
      <c r="B55" s="57" t="s">
        <v>37</v>
      </c>
      <c r="C55" s="58"/>
      <c r="D55" s="59"/>
      <c r="E55" s="63">
        <v>0.5625</v>
      </c>
      <c r="F55" s="64"/>
      <c r="G55" s="65"/>
      <c r="H55" s="66" t="s">
        <v>27</v>
      </c>
      <c r="I55" s="51"/>
      <c r="J55" s="67"/>
      <c r="K55" s="54">
        <v>0</v>
      </c>
      <c r="L55" s="54"/>
      <c r="M55" s="54"/>
      <c r="N55" s="54" t="s">
        <v>66</v>
      </c>
      <c r="O55" s="54"/>
      <c r="P55" s="54" t="s">
        <v>38</v>
      </c>
      <c r="Q55" s="54">
        <v>4</v>
      </c>
      <c r="R55" s="54"/>
      <c r="S55" s="54"/>
      <c r="T55" s="50" t="s">
        <v>29</v>
      </c>
      <c r="U55" s="51"/>
      <c r="V55" s="52"/>
      <c r="W55" s="53" t="s">
        <v>4</v>
      </c>
      <c r="X55" s="51"/>
      <c r="Y55" s="52"/>
      <c r="Z55" s="43"/>
      <c r="AA55" s="44"/>
      <c r="AB55" s="44"/>
      <c r="AC55" s="45"/>
      <c r="AD55" s="44"/>
      <c r="AE55" s="44"/>
      <c r="AF55" s="5"/>
      <c r="AG55" s="5"/>
      <c r="AH55" s="5"/>
      <c r="AI55" s="5"/>
      <c r="AJ55" s="5"/>
      <c r="AK55" s="5"/>
      <c r="AL55" s="5"/>
      <c r="AM55" s="5"/>
      <c r="AN55" s="1"/>
    </row>
    <row r="56" spans="1:40" s="6" customFormat="1" ht="14.25" thickBot="1">
      <c r="A56" s="39"/>
      <c r="B56" s="60"/>
      <c r="C56" s="61"/>
      <c r="D56" s="62"/>
      <c r="E56" s="68">
        <v>0.6458333333333334</v>
      </c>
      <c r="F56" s="69"/>
      <c r="G56" s="70"/>
      <c r="H56" s="71" t="s">
        <v>28</v>
      </c>
      <c r="I56" s="41"/>
      <c r="J56" s="72"/>
      <c r="K56" s="48">
        <v>0</v>
      </c>
      <c r="L56" s="48"/>
      <c r="M56" s="48"/>
      <c r="N56" s="48" t="s">
        <v>38</v>
      </c>
      <c r="O56" s="48"/>
      <c r="P56" s="48" t="s">
        <v>38</v>
      </c>
      <c r="Q56" s="48">
        <v>2</v>
      </c>
      <c r="R56" s="48"/>
      <c r="S56" s="48"/>
      <c r="T56" s="49" t="s">
        <v>4</v>
      </c>
      <c r="U56" s="41"/>
      <c r="V56" s="42"/>
      <c r="W56" s="40" t="s">
        <v>29</v>
      </c>
      <c r="X56" s="41"/>
      <c r="Y56" s="42"/>
      <c r="Z56" s="43"/>
      <c r="AA56" s="44"/>
      <c r="AB56" s="44"/>
      <c r="AC56" s="45"/>
      <c r="AD56" s="44"/>
      <c r="AE56" s="44"/>
      <c r="AF56" s="5"/>
      <c r="AG56" s="5"/>
      <c r="AH56" s="5"/>
      <c r="AI56" s="5"/>
      <c r="AJ56" s="5"/>
      <c r="AK56" s="5"/>
      <c r="AL56" s="5"/>
      <c r="AM56" s="5"/>
      <c r="AN56" s="1"/>
    </row>
    <row r="57" spans="8:40" s="6" customFormat="1" ht="7.5" customHeight="1">
      <c r="H57" s="11"/>
      <c r="I57" s="11"/>
      <c r="J57" s="11"/>
      <c r="T57" s="11"/>
      <c r="U57" s="11"/>
      <c r="V57" s="11"/>
      <c r="W57" s="11"/>
      <c r="X57" s="11"/>
      <c r="Y57" s="11"/>
      <c r="AC57" s="46"/>
      <c r="AD57" s="47"/>
      <c r="AE57" s="47"/>
      <c r="AF57" s="5"/>
      <c r="AG57" s="5"/>
      <c r="AH57" s="5"/>
      <c r="AI57" s="5"/>
      <c r="AJ57" s="5"/>
      <c r="AK57" s="5"/>
      <c r="AL57" s="5"/>
      <c r="AM57" s="5"/>
      <c r="AN57" s="1"/>
    </row>
    <row r="58" spans="1:40" s="6" customFormat="1" ht="13.5">
      <c r="A58" s="6" t="s">
        <v>74</v>
      </c>
      <c r="AF58" s="5"/>
      <c r="AG58" s="5"/>
      <c r="AH58" s="5"/>
      <c r="AI58" s="5"/>
      <c r="AJ58" s="5"/>
      <c r="AK58" s="5"/>
      <c r="AL58" s="5"/>
      <c r="AM58" s="5"/>
      <c r="AN58" s="12"/>
    </row>
    <row r="59" spans="32:40" s="6" customFormat="1" ht="13.5">
      <c r="AF59" s="5"/>
      <c r="AG59" s="5"/>
      <c r="AH59" s="5"/>
      <c r="AI59" s="5"/>
      <c r="AJ59" s="5"/>
      <c r="AK59" s="5"/>
      <c r="AL59" s="5"/>
      <c r="AM59" s="5"/>
      <c r="AN59" s="12"/>
    </row>
    <row r="60" s="6" customFormat="1" ht="13.5">
      <c r="AN60" s="12"/>
    </row>
    <row r="61" s="6" customFormat="1" ht="13.5"/>
    <row r="62" s="6" customFormat="1" ht="13.5"/>
    <row r="63" s="6" customFormat="1" ht="13.5"/>
    <row r="64" s="6" customFormat="1" ht="13.5"/>
  </sheetData>
  <sheetProtection/>
  <mergeCells count="476">
    <mergeCell ref="A1:AE1"/>
    <mergeCell ref="AF1:AH1"/>
    <mergeCell ref="AF2:AH3"/>
    <mergeCell ref="AE7:AH8"/>
    <mergeCell ref="B9:D9"/>
    <mergeCell ref="E9:G9"/>
    <mergeCell ref="H9:J9"/>
    <mergeCell ref="K9:M9"/>
    <mergeCell ref="N9:P9"/>
    <mergeCell ref="Q9:S9"/>
    <mergeCell ref="T9:V9"/>
    <mergeCell ref="W9:Y9"/>
    <mergeCell ref="A10:A11"/>
    <mergeCell ref="B10:D11"/>
    <mergeCell ref="Z10:Z11"/>
    <mergeCell ref="AA10:AA11"/>
    <mergeCell ref="W11:Y11"/>
    <mergeCell ref="AH10:AH11"/>
    <mergeCell ref="AJ10:AJ11"/>
    <mergeCell ref="AB10:AB11"/>
    <mergeCell ref="AC10:AC11"/>
    <mergeCell ref="AD10:AD11"/>
    <mergeCell ref="AE10:AE11"/>
    <mergeCell ref="AK10:AK11"/>
    <mergeCell ref="AL10:AL11"/>
    <mergeCell ref="E11:G11"/>
    <mergeCell ref="H11:J11"/>
    <mergeCell ref="K11:M11"/>
    <mergeCell ref="N11:P11"/>
    <mergeCell ref="Q11:S11"/>
    <mergeCell ref="T11:V11"/>
    <mergeCell ref="AF10:AF11"/>
    <mergeCell ref="AG10:AG11"/>
    <mergeCell ref="A12:A13"/>
    <mergeCell ref="E12:G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J12:AJ13"/>
    <mergeCell ref="AC14:AC15"/>
    <mergeCell ref="AK12:AK13"/>
    <mergeCell ref="AL12:AL13"/>
    <mergeCell ref="B13:D13"/>
    <mergeCell ref="H13:J13"/>
    <mergeCell ref="K13:M13"/>
    <mergeCell ref="N13:P13"/>
    <mergeCell ref="Q13:S13"/>
    <mergeCell ref="T13:V13"/>
    <mergeCell ref="W13:Y13"/>
    <mergeCell ref="AJ14:AJ15"/>
    <mergeCell ref="A14:A15"/>
    <mergeCell ref="H14:J15"/>
    <mergeCell ref="Z14:Z15"/>
    <mergeCell ref="AA14:AA15"/>
    <mergeCell ref="AB14:AB15"/>
    <mergeCell ref="AE14:AE15"/>
    <mergeCell ref="AF14:AF15"/>
    <mergeCell ref="AG14:AG15"/>
    <mergeCell ref="AH14:AH15"/>
    <mergeCell ref="AK14:AK15"/>
    <mergeCell ref="AL14:AL15"/>
    <mergeCell ref="B15:D15"/>
    <mergeCell ref="E15:G15"/>
    <mergeCell ref="K15:M15"/>
    <mergeCell ref="N15:P15"/>
    <mergeCell ref="Q15:S15"/>
    <mergeCell ref="T15:V15"/>
    <mergeCell ref="W15:Y15"/>
    <mergeCell ref="AD14:AD15"/>
    <mergeCell ref="A16:A17"/>
    <mergeCell ref="K16:M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J16:AJ17"/>
    <mergeCell ref="AC18:AC19"/>
    <mergeCell ref="AK16:AK17"/>
    <mergeCell ref="AL16:AL17"/>
    <mergeCell ref="B17:D17"/>
    <mergeCell ref="E17:G17"/>
    <mergeCell ref="H17:J17"/>
    <mergeCell ref="N17:P17"/>
    <mergeCell ref="Q17:S17"/>
    <mergeCell ref="T17:V17"/>
    <mergeCell ref="W17:Y17"/>
    <mergeCell ref="AJ18:AJ19"/>
    <mergeCell ref="A18:A19"/>
    <mergeCell ref="N18:P19"/>
    <mergeCell ref="Z18:Z19"/>
    <mergeCell ref="AA18:AA19"/>
    <mergeCell ref="AB18:AB19"/>
    <mergeCell ref="AE18:AE19"/>
    <mergeCell ref="AF18:AF19"/>
    <mergeCell ref="AG18:AG19"/>
    <mergeCell ref="AH18:AH19"/>
    <mergeCell ref="AK18:AK19"/>
    <mergeCell ref="AL18:AL19"/>
    <mergeCell ref="B19:D19"/>
    <mergeCell ref="E19:G19"/>
    <mergeCell ref="H19:J19"/>
    <mergeCell ref="K19:M19"/>
    <mergeCell ref="Q19:S19"/>
    <mergeCell ref="T19:V19"/>
    <mergeCell ref="W19:Y19"/>
    <mergeCell ref="AD18:AD19"/>
    <mergeCell ref="A20:A21"/>
    <mergeCell ref="Q20:S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J20:AJ21"/>
    <mergeCell ref="AC22:AC23"/>
    <mergeCell ref="AK20:AK21"/>
    <mergeCell ref="AL20:AL21"/>
    <mergeCell ref="B21:D21"/>
    <mergeCell ref="E21:G21"/>
    <mergeCell ref="H21:J21"/>
    <mergeCell ref="K21:M21"/>
    <mergeCell ref="N21:P21"/>
    <mergeCell ref="T21:V21"/>
    <mergeCell ref="W21:Y21"/>
    <mergeCell ref="AJ22:AJ23"/>
    <mergeCell ref="A22:A23"/>
    <mergeCell ref="T22:V23"/>
    <mergeCell ref="Z22:Z23"/>
    <mergeCell ref="AA22:AA23"/>
    <mergeCell ref="AB22:AB23"/>
    <mergeCell ref="AE22:AE23"/>
    <mergeCell ref="AF22:AF23"/>
    <mergeCell ref="AG22:AG23"/>
    <mergeCell ref="AH22:AH23"/>
    <mergeCell ref="AK22:AK23"/>
    <mergeCell ref="AL22:AL23"/>
    <mergeCell ref="B23:D23"/>
    <mergeCell ref="E23:G23"/>
    <mergeCell ref="H23:J23"/>
    <mergeCell ref="K23:M23"/>
    <mergeCell ref="N23:P23"/>
    <mergeCell ref="Q23:S23"/>
    <mergeCell ref="W23:Y23"/>
    <mergeCell ref="AD22:AD23"/>
    <mergeCell ref="A24:A25"/>
    <mergeCell ref="W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J24:AJ25"/>
    <mergeCell ref="AF27:AG27"/>
    <mergeCell ref="AK24:AK25"/>
    <mergeCell ref="AL24:AL25"/>
    <mergeCell ref="B25:D25"/>
    <mergeCell ref="E25:G25"/>
    <mergeCell ref="H25:J25"/>
    <mergeCell ref="K25:M25"/>
    <mergeCell ref="N25:P25"/>
    <mergeCell ref="Q25:S25"/>
    <mergeCell ref="T25:V25"/>
    <mergeCell ref="Z29:AB29"/>
    <mergeCell ref="AC29:AE29"/>
    <mergeCell ref="B27:D27"/>
    <mergeCell ref="E27:G27"/>
    <mergeCell ref="H27:V27"/>
    <mergeCell ref="W27:Y27"/>
    <mergeCell ref="Z27:AE27"/>
    <mergeCell ref="Z28:AB28"/>
    <mergeCell ref="AC28:AE28"/>
    <mergeCell ref="E29:G29"/>
    <mergeCell ref="E28:G28"/>
    <mergeCell ref="H28:J28"/>
    <mergeCell ref="K28:M28"/>
    <mergeCell ref="A28:A29"/>
    <mergeCell ref="B28:D29"/>
    <mergeCell ref="H29:J29"/>
    <mergeCell ref="K29:M29"/>
    <mergeCell ref="N28:P28"/>
    <mergeCell ref="T29:V29"/>
    <mergeCell ref="W29:Y29"/>
    <mergeCell ref="W31:Y31"/>
    <mergeCell ref="Q30:S30"/>
    <mergeCell ref="Q28:S28"/>
    <mergeCell ref="T28:V28"/>
    <mergeCell ref="W28:Y28"/>
    <mergeCell ref="N29:P29"/>
    <mergeCell ref="Q29:S29"/>
    <mergeCell ref="K30:M30"/>
    <mergeCell ref="N30:P30"/>
    <mergeCell ref="T30:V30"/>
    <mergeCell ref="W30:Y30"/>
    <mergeCell ref="A30:A31"/>
    <mergeCell ref="B30:D31"/>
    <mergeCell ref="E30:G30"/>
    <mergeCell ref="H30:J30"/>
    <mergeCell ref="Z30:AB30"/>
    <mergeCell ref="AC30:AE30"/>
    <mergeCell ref="E31:G31"/>
    <mergeCell ref="H31:J31"/>
    <mergeCell ref="K31:M31"/>
    <mergeCell ref="N31:P31"/>
    <mergeCell ref="Q31:S31"/>
    <mergeCell ref="T31:V31"/>
    <mergeCell ref="Z31:AB31"/>
    <mergeCell ref="AC31:AE31"/>
    <mergeCell ref="AC33:AE33"/>
    <mergeCell ref="A32:A33"/>
    <mergeCell ref="B32:D33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E33:G33"/>
    <mergeCell ref="H33:J33"/>
    <mergeCell ref="K33:M33"/>
    <mergeCell ref="N33:P33"/>
    <mergeCell ref="Q33:S33"/>
    <mergeCell ref="T33:V33"/>
    <mergeCell ref="W33:Y33"/>
    <mergeCell ref="Z33:AB33"/>
    <mergeCell ref="AC35:AE35"/>
    <mergeCell ref="A34:A35"/>
    <mergeCell ref="B34:D35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E35:G35"/>
    <mergeCell ref="H35:J35"/>
    <mergeCell ref="K35:M35"/>
    <mergeCell ref="N35:P35"/>
    <mergeCell ref="Q35:S35"/>
    <mergeCell ref="T35:V35"/>
    <mergeCell ref="W35:Y35"/>
    <mergeCell ref="Z35:AB35"/>
    <mergeCell ref="AC37:AE37"/>
    <mergeCell ref="A36:A37"/>
    <mergeCell ref="B36:D37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E37:G37"/>
    <mergeCell ref="H37:J37"/>
    <mergeCell ref="K37:M37"/>
    <mergeCell ref="N37:P37"/>
    <mergeCell ref="Q37:S37"/>
    <mergeCell ref="T37:V37"/>
    <mergeCell ref="W37:Y37"/>
    <mergeCell ref="Z37:AB37"/>
    <mergeCell ref="AC39:AE39"/>
    <mergeCell ref="A38:A39"/>
    <mergeCell ref="B38:D39"/>
    <mergeCell ref="E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E39:G39"/>
    <mergeCell ref="H39:J39"/>
    <mergeCell ref="K39:M39"/>
    <mergeCell ref="N39:P39"/>
    <mergeCell ref="Q39:S39"/>
    <mergeCell ref="T39:V39"/>
    <mergeCell ref="W39:Y39"/>
    <mergeCell ref="Z39:AB39"/>
    <mergeCell ref="AC41:AE41"/>
    <mergeCell ref="A40:A41"/>
    <mergeCell ref="B40:D41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E41:G41"/>
    <mergeCell ref="H41:J41"/>
    <mergeCell ref="K41:M41"/>
    <mergeCell ref="N41:P41"/>
    <mergeCell ref="Q41:S41"/>
    <mergeCell ref="T41:V41"/>
    <mergeCell ref="W41:Y41"/>
    <mergeCell ref="Z41:AB41"/>
    <mergeCell ref="AC43:AE43"/>
    <mergeCell ref="A42:A43"/>
    <mergeCell ref="B42:D43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E43:G43"/>
    <mergeCell ref="H43:J43"/>
    <mergeCell ref="K43:M43"/>
    <mergeCell ref="N43:P43"/>
    <mergeCell ref="Q43:S43"/>
    <mergeCell ref="T43:V43"/>
    <mergeCell ref="W43:Y43"/>
    <mergeCell ref="Z43:AB43"/>
    <mergeCell ref="AC45:AE45"/>
    <mergeCell ref="A44:A45"/>
    <mergeCell ref="B44:D45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E45:G45"/>
    <mergeCell ref="H45:J45"/>
    <mergeCell ref="K45:M45"/>
    <mergeCell ref="N45:P45"/>
    <mergeCell ref="Q45:S45"/>
    <mergeCell ref="T45:V45"/>
    <mergeCell ref="W45:Y45"/>
    <mergeCell ref="Z45:AB45"/>
    <mergeCell ref="AC47:AE47"/>
    <mergeCell ref="A46:A47"/>
    <mergeCell ref="B46:D47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E47:G47"/>
    <mergeCell ref="H47:J47"/>
    <mergeCell ref="K47:M47"/>
    <mergeCell ref="N47:P47"/>
    <mergeCell ref="Q47:S47"/>
    <mergeCell ref="T47:V47"/>
    <mergeCell ref="W47:Y47"/>
    <mergeCell ref="Z47:AB47"/>
    <mergeCell ref="AC49:AE49"/>
    <mergeCell ref="A48:A49"/>
    <mergeCell ref="B48:D49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E49:G49"/>
    <mergeCell ref="H49:J49"/>
    <mergeCell ref="K49:M49"/>
    <mergeCell ref="N49:P49"/>
    <mergeCell ref="Q49:S49"/>
    <mergeCell ref="T49:V49"/>
    <mergeCell ref="W49:Y49"/>
    <mergeCell ref="Z49:AB49"/>
    <mergeCell ref="K50:M50"/>
    <mergeCell ref="N50:P50"/>
    <mergeCell ref="Q50:S50"/>
    <mergeCell ref="T50:V50"/>
    <mergeCell ref="A50:A51"/>
    <mergeCell ref="B50:D51"/>
    <mergeCell ref="E50:G50"/>
    <mergeCell ref="H50:J50"/>
    <mergeCell ref="AC50:AE50"/>
    <mergeCell ref="E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Q52:S52"/>
    <mergeCell ref="T52:V52"/>
    <mergeCell ref="W52:Y52"/>
    <mergeCell ref="Z50:AB50"/>
    <mergeCell ref="W50:Y50"/>
    <mergeCell ref="E52:G52"/>
    <mergeCell ref="H52:J52"/>
    <mergeCell ref="K52:M52"/>
    <mergeCell ref="N52:P52"/>
    <mergeCell ref="Z52:AB52"/>
    <mergeCell ref="AC52:AE52"/>
    <mergeCell ref="Z54:AB54"/>
    <mergeCell ref="AC54:AE54"/>
    <mergeCell ref="Z53:AB53"/>
    <mergeCell ref="AC53:AE53"/>
    <mergeCell ref="K53:M53"/>
    <mergeCell ref="N53:P53"/>
    <mergeCell ref="T54:V54"/>
    <mergeCell ref="W54:Y54"/>
    <mergeCell ref="W53:Y53"/>
    <mergeCell ref="Q53:S53"/>
    <mergeCell ref="T53:V53"/>
    <mergeCell ref="B52:D54"/>
    <mergeCell ref="E54:G54"/>
    <mergeCell ref="H54:J54"/>
    <mergeCell ref="K54:M54"/>
    <mergeCell ref="N54:P54"/>
    <mergeCell ref="Q54:S54"/>
    <mergeCell ref="E53:G53"/>
    <mergeCell ref="H53:J53"/>
    <mergeCell ref="K55:M55"/>
    <mergeCell ref="N55:P55"/>
    <mergeCell ref="Q55:S55"/>
    <mergeCell ref="A52:A54"/>
    <mergeCell ref="A55:A56"/>
    <mergeCell ref="B55:D56"/>
    <mergeCell ref="E55:G55"/>
    <mergeCell ref="H55:J55"/>
    <mergeCell ref="E56:G56"/>
    <mergeCell ref="H56:J56"/>
    <mergeCell ref="T55:V55"/>
    <mergeCell ref="W55:Y55"/>
    <mergeCell ref="Z55:AB55"/>
    <mergeCell ref="AC55:AE55"/>
    <mergeCell ref="K56:M56"/>
    <mergeCell ref="N56:P56"/>
    <mergeCell ref="Q56:S56"/>
    <mergeCell ref="T56:V56"/>
    <mergeCell ref="W56:Y56"/>
    <mergeCell ref="Z56:AB56"/>
    <mergeCell ref="AC56:AE56"/>
    <mergeCell ref="AC57:AE57"/>
  </mergeCells>
  <conditionalFormatting sqref="B12">
    <cfRule type="expression" priority="2" dxfId="0" stopIfTrue="1">
      <formula>G10</formula>
    </cfRule>
  </conditionalFormatting>
  <conditionalFormatting sqref="T21:Y21 B13:D13 H13:Y13 B15:G15 B17:J17 B19:M19 B21:P21 B23:S23 B25:V25 W23:Y23 K15:Y15 N17:Y17 Q19:Y19 E11:Y11">
    <cfRule type="cellIs" priority="1" dxfId="0" operator="equal" stopIfTrue="1">
      <formula>"△"</formula>
    </cfRule>
  </conditionalFormatting>
  <printOptions/>
  <pageMargins left="0.24" right="0.28" top="0.38" bottom="0.23" header="0.31496062992125984" footer="0.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murataka</dc:creator>
  <cp:keywords/>
  <dc:description/>
  <cp:lastModifiedBy> </cp:lastModifiedBy>
  <cp:lastPrinted>2010-06-29T05:58:07Z</cp:lastPrinted>
  <dcterms:created xsi:type="dcterms:W3CDTF">2010-05-24T04:02:04Z</dcterms:created>
  <dcterms:modified xsi:type="dcterms:W3CDTF">2010-09-01T03:42:50Z</dcterms:modified>
  <cp:category/>
  <cp:version/>
  <cp:contentType/>
  <cp:contentStatus/>
</cp:coreProperties>
</file>