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615" windowHeight="12210" activeTab="0"/>
  </bookViews>
  <sheets>
    <sheet name="H22後期T2" sheetId="1" r:id="rId1"/>
  </sheets>
  <definedNames/>
  <calcPr fullCalcOnLoad="1"/>
</workbook>
</file>

<file path=xl/sharedStrings.xml><?xml version="1.0" encoding="utf-8"?>
<sst xmlns="http://schemas.openxmlformats.org/spreadsheetml/2006/main" count="270" uniqueCount="63">
  <si>
    <t>１０’後期Ｔリーグ日程表（11月～3月）・・・ディビジョン2</t>
  </si>
  <si>
    <t>・試合時間は35分ハーフの70分とする。交代は無制限、勝点で順位を争い、勝ち3、引分け1、負け0、とする。</t>
  </si>
  <si>
    <t>・副審は各チームより出し、自チームのラインをみる。</t>
  </si>
  <si>
    <t>・退場、警告累積2で次節出場停止となる。2試合以上の不戦敗、棄権は全記録抹消の上、順位を決定する。</t>
  </si>
  <si>
    <t>・順位は、勝点、得失点差、総得点、当該チームの対戦成績により決する。</t>
  </si>
  <si>
    <r>
      <t>・上位　</t>
    </r>
    <r>
      <rPr>
        <sz val="18"/>
        <rFont val="ＭＳ Ｐ明朝"/>
        <family val="1"/>
      </rPr>
      <t>3～4　</t>
    </r>
    <r>
      <rPr>
        <sz val="10"/>
        <rFont val="ＭＳ Ｐ明朝"/>
        <family val="1"/>
      </rPr>
      <t>チームは平成23年度前期Ｔ１へ昇格する。</t>
    </r>
  </si>
  <si>
    <r>
      <t>・下位　</t>
    </r>
    <r>
      <rPr>
        <sz val="18"/>
        <rFont val="ＭＳ Ｐ明朝"/>
        <family val="1"/>
      </rPr>
      <t>2</t>
    </r>
    <r>
      <rPr>
        <sz val="16"/>
        <rFont val="ＭＳ Ｐ明朝"/>
        <family val="1"/>
      </rPr>
      <t>　</t>
    </r>
    <r>
      <rPr>
        <sz val="10"/>
        <rFont val="ＭＳ Ｐ明朝"/>
        <family val="1"/>
      </rPr>
      <t>チームは平成23年度前期Ｔ３へ降格する。</t>
    </r>
  </si>
  <si>
    <t>（）</t>
  </si>
  <si>
    <t>試合数</t>
  </si>
  <si>
    <t>勝点</t>
  </si>
  <si>
    <t>勝</t>
  </si>
  <si>
    <t>分</t>
  </si>
  <si>
    <t>負</t>
  </si>
  <si>
    <t>得点</t>
  </si>
  <si>
    <t>失点</t>
  </si>
  <si>
    <t>点差</t>
  </si>
  <si>
    <t>順位</t>
  </si>
  <si>
    <t>得点順</t>
  </si>
  <si>
    <t>得失点
差順</t>
  </si>
  <si>
    <t>獲得数</t>
  </si>
  <si>
    <t>城ノ内</t>
  </si>
  <si>
    <t>-</t>
  </si>
  <si>
    <t>富岡西</t>
  </si>
  <si>
    <t>辻</t>
  </si>
  <si>
    <t>市立B</t>
  </si>
  <si>
    <t>城北</t>
  </si>
  <si>
    <t>鴨島商</t>
  </si>
  <si>
    <t>小松島</t>
  </si>
  <si>
    <t>脇町</t>
  </si>
  <si>
    <t>日　付</t>
  </si>
  <si>
    <t>会　場</t>
  </si>
  <si>
    <t>試合順</t>
  </si>
  <si>
    <t>対　　　　　戦</t>
  </si>
  <si>
    <t>主　審</t>
  </si>
  <si>
    <t>警告　・　退場</t>
  </si>
  <si>
    <t>試合時間</t>
  </si>
  <si>
    <t>12／11
（土）</t>
  </si>
  <si>
    <t>①</t>
  </si>
  <si>
    <t>－</t>
  </si>
  <si>
    <t>① 10:00～</t>
  </si>
  <si>
    <t>②</t>
  </si>
  <si>
    <t>② 11:30～</t>
  </si>
  <si>
    <t>12／12
（日）</t>
  </si>
  <si>
    <t>市立</t>
  </si>
  <si>
    <t>③ 13:00～</t>
  </si>
  <si>
    <t>④ 14:30～</t>
  </si>
  <si>
    <t>12／19
（日）</t>
  </si>
  <si>
    <t>脇町</t>
  </si>
  <si>
    <t>12／23
（木）</t>
  </si>
  <si>
    <t>12／24
（金）</t>
  </si>
  <si>
    <t>③</t>
  </si>
  <si>
    <t>④</t>
  </si>
  <si>
    <t>12／26
（日）</t>
  </si>
  <si>
    <t>富岡西</t>
  </si>
  <si>
    <t>未定</t>
  </si>
  <si>
    <t>1／8
（土）</t>
  </si>
  <si>
    <t>1／9
（日）</t>
  </si>
  <si>
    <t>1／16
（日）</t>
  </si>
  <si>
    <t>1／22
（土）</t>
  </si>
  <si>
    <t>1／23
（日）</t>
  </si>
  <si>
    <t>1／29
（土）</t>
  </si>
  <si>
    <t>1／30
（日）</t>
  </si>
  <si>
    <t>注1）　城北高校は事前会議欠席のため、勝点　－３　からとする。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</si>
</sst>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color indexed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9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9E0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9FF99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/>
      <top style="medium"/>
      <bottom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/>
      <right style="thin"/>
      <top style="medium"/>
      <bottom/>
      <diagonal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double"/>
      <top style="medium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 style="thin"/>
      <right>
        <color indexed="63"/>
      </right>
      <top style="thin"/>
      <bottom>
        <color indexed="63"/>
      </bottom>
    </border>
    <border>
      <left/>
      <right style="double"/>
      <top style="thin"/>
      <bottom/>
    </border>
    <border diagonalDown="1">
      <left style="thin"/>
      <right/>
      <top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/>
      <right style="double"/>
      <top style="thin"/>
      <bottom/>
      <diagonal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/>
      <right style="double"/>
      <top/>
      <bottom style="medium"/>
      <diagonal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hair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hair"/>
      <top style="thin"/>
      <bottom style="medium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hair"/>
      <top/>
      <bottom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18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distributed"/>
    </xf>
    <xf numFmtId="56" fontId="21" fillId="0" borderId="0" xfId="0" applyNumberFormat="1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 horizontal="left"/>
    </xf>
    <xf numFmtId="0" fontId="22" fillId="0" borderId="0" xfId="0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2" fillId="34" borderId="11" xfId="0" applyFont="1" applyFill="1" applyBorder="1" applyAlignment="1" applyProtection="1">
      <alignment horizontal="distributed" vertical="center"/>
      <protection locked="0"/>
    </xf>
    <xf numFmtId="0" fontId="22" fillId="34" borderId="12" xfId="0" applyFont="1" applyFill="1" applyBorder="1" applyAlignment="1" applyProtection="1">
      <alignment horizontal="distributed" vertical="center"/>
      <protection/>
    </xf>
    <xf numFmtId="0" fontId="22" fillId="34" borderId="13" xfId="0" applyFont="1" applyFill="1" applyBorder="1" applyAlignment="1" applyProtection="1">
      <alignment horizontal="distributed" vertical="center"/>
      <protection/>
    </xf>
    <xf numFmtId="0" fontId="22" fillId="34" borderId="14" xfId="0" applyFont="1" applyFill="1" applyBorder="1" applyAlignment="1" applyProtection="1">
      <alignment horizontal="distributed" vertical="center"/>
      <protection/>
    </xf>
    <xf numFmtId="0" fontId="22" fillId="34" borderId="15" xfId="0" applyFont="1" applyFill="1" applyBorder="1" applyAlignment="1" applyProtection="1">
      <alignment horizontal="distributed" vertical="center"/>
      <protection/>
    </xf>
    <xf numFmtId="0" fontId="22" fillId="34" borderId="16" xfId="0" applyFont="1" applyFill="1" applyBorder="1" applyAlignment="1" applyProtection="1">
      <alignment horizontal="distributed" vertical="center"/>
      <protection/>
    </xf>
    <xf numFmtId="0" fontId="25" fillId="35" borderId="17" xfId="0" applyFont="1" applyFill="1" applyBorder="1" applyAlignment="1" applyProtection="1">
      <alignment horizontal="distributed" vertical="center"/>
      <protection/>
    </xf>
    <xf numFmtId="0" fontId="22" fillId="36" borderId="18" xfId="0" applyFont="1" applyFill="1" applyBorder="1" applyAlignment="1" applyProtection="1">
      <alignment horizontal="distributed" vertical="center"/>
      <protection/>
    </xf>
    <xf numFmtId="0" fontId="22" fillId="35" borderId="18" xfId="0" applyFont="1" applyFill="1" applyBorder="1" applyAlignment="1" applyProtection="1">
      <alignment horizontal="distributed" vertical="center"/>
      <protection/>
    </xf>
    <xf numFmtId="0" fontId="22" fillId="35" borderId="18" xfId="0" applyFont="1" applyFill="1" applyBorder="1" applyAlignment="1" applyProtection="1">
      <alignment horizontal="center" vertical="center"/>
      <protection/>
    </xf>
    <xf numFmtId="0" fontId="22" fillId="35" borderId="15" xfId="0" applyFont="1" applyFill="1" applyBorder="1" applyAlignment="1" applyProtection="1">
      <alignment horizontal="center" vertical="center"/>
      <protection/>
    </xf>
    <xf numFmtId="0" fontId="22" fillId="35" borderId="15" xfId="0" applyFont="1" applyFill="1" applyBorder="1" applyAlignment="1" applyProtection="1">
      <alignment horizontal="distributed" vertical="center"/>
      <protection/>
    </xf>
    <xf numFmtId="0" fontId="22" fillId="35" borderId="19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22" fillId="34" borderId="20" xfId="0" applyFont="1" applyFill="1" applyBorder="1" applyAlignment="1" applyProtection="1">
      <alignment horizontal="distributed" vertical="center"/>
      <protection/>
    </xf>
    <xf numFmtId="0" fontId="22" fillId="37" borderId="21" xfId="0" applyNumberFormat="1" applyFont="1" applyFill="1" applyBorder="1" applyAlignment="1" applyProtection="1">
      <alignment horizontal="center" vertical="center"/>
      <protection locked="0"/>
    </xf>
    <xf numFmtId="0" fontId="22" fillId="37" borderId="22" xfId="0" applyNumberFormat="1" applyFont="1" applyFill="1" applyBorder="1" applyAlignment="1" applyProtection="1">
      <alignment horizontal="center" vertical="center"/>
      <protection locked="0"/>
    </xf>
    <xf numFmtId="0" fontId="22" fillId="37" borderId="23" xfId="0" applyNumberFormat="1" applyFont="1" applyFill="1" applyBorder="1" applyAlignment="1" applyProtection="1">
      <alignment horizontal="center" vertical="center"/>
      <protection locked="0"/>
    </xf>
    <xf numFmtId="0" fontId="22" fillId="38" borderId="24" xfId="0" applyNumberFormat="1" applyFont="1" applyFill="1" applyBorder="1" applyAlignment="1" applyProtection="1">
      <alignment horizontal="center" vertical="center"/>
      <protection locked="0"/>
    </xf>
    <xf numFmtId="0" fontId="22" fillId="38" borderId="25" xfId="0" applyNumberFormat="1" applyFont="1" applyFill="1" applyBorder="1" applyAlignment="1" applyProtection="1">
      <alignment horizontal="center" vertical="center"/>
      <protection/>
    </xf>
    <xf numFmtId="0" fontId="22" fillId="38" borderId="26" xfId="0" applyNumberFormat="1" applyFont="1" applyFill="1" applyBorder="1" applyAlignment="1" applyProtection="1">
      <alignment horizontal="center" vertical="center"/>
      <protection locked="0"/>
    </xf>
    <xf numFmtId="0" fontId="22" fillId="38" borderId="27" xfId="0" applyNumberFormat="1" applyFont="1" applyFill="1" applyBorder="1" applyAlignment="1" applyProtection="1">
      <alignment horizontal="center" vertical="center"/>
      <protection locked="0"/>
    </xf>
    <xf numFmtId="0" fontId="47" fillId="0" borderId="28" xfId="0" applyNumberFormat="1" applyFont="1" applyFill="1" applyBorder="1" applyAlignment="1" applyProtection="1">
      <alignment horizontal="center" vertical="center"/>
      <protection/>
    </xf>
    <xf numFmtId="0" fontId="47" fillId="36" borderId="29" xfId="0" applyNumberFormat="1" applyFont="1" applyFill="1" applyBorder="1" applyAlignment="1" applyProtection="1">
      <alignment horizontal="center"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47" fillId="0" borderId="30" xfId="0" applyNumberFormat="1" applyFont="1" applyFill="1" applyBorder="1" applyAlignment="1" applyProtection="1">
      <alignment horizontal="center" vertical="center"/>
      <protection/>
    </xf>
    <xf numFmtId="49" fontId="47" fillId="0" borderId="29" xfId="0" applyNumberFormat="1" applyFont="1" applyFill="1" applyBorder="1" applyAlignment="1" applyProtection="1">
      <alignment horizontal="center" vertical="center"/>
      <protection/>
    </xf>
    <xf numFmtId="0" fontId="47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32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22" fillId="34" borderId="33" xfId="0" applyFont="1" applyFill="1" applyBorder="1" applyAlignment="1" applyProtection="1">
      <alignment horizontal="distributed" vertical="center"/>
      <protection/>
    </xf>
    <xf numFmtId="0" fontId="22" fillId="37" borderId="34" xfId="0" applyNumberFormat="1" applyFont="1" applyFill="1" applyBorder="1" applyAlignment="1" applyProtection="1">
      <alignment horizontal="center" vertical="center"/>
      <protection locked="0"/>
    </xf>
    <xf numFmtId="0" fontId="22" fillId="37" borderId="35" xfId="0" applyNumberFormat="1" applyFont="1" applyFill="1" applyBorder="1" applyAlignment="1" applyProtection="1">
      <alignment horizontal="center" vertical="center"/>
      <protection locked="0"/>
    </xf>
    <xf numFmtId="0" fontId="22" fillId="37" borderId="36" xfId="0" applyNumberFormat="1" applyFont="1" applyFill="1" applyBorder="1" applyAlignment="1" applyProtection="1">
      <alignment horizontal="center" vertical="center"/>
      <protection locked="0"/>
    </xf>
    <xf numFmtId="0" fontId="22" fillId="38" borderId="37" xfId="0" applyNumberFormat="1" applyFont="1" applyFill="1" applyBorder="1" applyAlignment="1" applyProtection="1">
      <alignment horizontal="center" vertical="center"/>
      <protection/>
    </xf>
    <xf numFmtId="0" fontId="22" fillId="38" borderId="38" xfId="0" applyNumberFormat="1" applyFont="1" applyFill="1" applyBorder="1" applyAlignment="1" applyProtection="1">
      <alignment horizontal="center" vertical="center"/>
      <protection/>
    </xf>
    <xf numFmtId="0" fontId="22" fillId="38" borderId="39" xfId="0" applyNumberFormat="1" applyFont="1" applyFill="1" applyBorder="1" applyAlignment="1" applyProtection="1">
      <alignment horizontal="center" vertical="center"/>
      <protection/>
    </xf>
    <xf numFmtId="0" fontId="47" fillId="0" borderId="40" xfId="0" applyNumberFormat="1" applyFont="1" applyFill="1" applyBorder="1" applyAlignment="1" applyProtection="1">
      <alignment horizontal="center" vertical="center"/>
      <protection/>
    </xf>
    <xf numFmtId="0" fontId="47" fillId="36" borderId="41" xfId="0" applyNumberFormat="1" applyFont="1" applyFill="1" applyBorder="1" applyAlignment="1" applyProtection="1">
      <alignment horizontal="center" vertical="center"/>
      <protection/>
    </xf>
    <xf numFmtId="0" fontId="47" fillId="0" borderId="42" xfId="0" applyNumberFormat="1" applyFont="1" applyFill="1" applyBorder="1" applyAlignment="1" applyProtection="1">
      <alignment horizontal="center" vertical="center"/>
      <protection/>
    </xf>
    <xf numFmtId="0" fontId="47" fillId="0" borderId="43" xfId="0" applyNumberFormat="1" applyFont="1" applyFill="1" applyBorder="1" applyAlignment="1" applyProtection="1">
      <alignment horizontal="center" vertical="center"/>
      <protection/>
    </xf>
    <xf numFmtId="0" fontId="47" fillId="0" borderId="41" xfId="0" applyNumberFormat="1" applyFont="1" applyFill="1" applyBorder="1" applyAlignment="1" applyProtection="1">
      <alignment horizontal="center" vertical="center"/>
      <protection/>
    </xf>
    <xf numFmtId="0" fontId="47" fillId="0" borderId="44" xfId="0" applyNumberFormat="1" applyFont="1" applyFill="1" applyBorder="1" applyAlignment="1" applyProtection="1">
      <alignment horizontal="center" vertical="center"/>
      <protection/>
    </xf>
    <xf numFmtId="0" fontId="47" fillId="0" borderId="45" xfId="0" applyFont="1" applyFill="1" applyBorder="1" applyAlignment="1" applyProtection="1">
      <alignment horizontal="center" vertical="center"/>
      <protection/>
    </xf>
    <xf numFmtId="0" fontId="22" fillId="34" borderId="46" xfId="0" applyFont="1" applyFill="1" applyBorder="1" applyAlignment="1" applyProtection="1">
      <alignment horizontal="distributed" vertical="center"/>
      <protection/>
    </xf>
    <xf numFmtId="0" fontId="22" fillId="38" borderId="47" xfId="0" applyNumberFormat="1" applyFont="1" applyFill="1" applyBorder="1" applyAlignment="1" applyProtection="1">
      <alignment horizontal="center" vertical="center"/>
      <protection/>
    </xf>
    <xf numFmtId="0" fontId="22" fillId="38" borderId="48" xfId="0" applyNumberFormat="1" applyFont="1" applyFill="1" applyBorder="1" applyAlignment="1" applyProtection="1">
      <alignment horizontal="center" vertical="center"/>
      <protection/>
    </xf>
    <xf numFmtId="0" fontId="22" fillId="38" borderId="49" xfId="0" applyNumberFormat="1" applyFont="1" applyFill="1" applyBorder="1" applyAlignment="1" applyProtection="1">
      <alignment horizontal="center" vertical="center"/>
      <protection/>
    </xf>
    <xf numFmtId="0" fontId="22" fillId="37" borderId="50" xfId="0" applyNumberFormat="1" applyFont="1" applyFill="1" applyBorder="1" applyAlignment="1" applyProtection="1">
      <alignment horizontal="center" vertical="center"/>
      <protection locked="0"/>
    </xf>
    <xf numFmtId="0" fontId="22" fillId="37" borderId="51" xfId="0" applyNumberFormat="1" applyFont="1" applyFill="1" applyBorder="1" applyAlignment="1" applyProtection="1">
      <alignment horizontal="center" vertical="center"/>
      <protection locked="0"/>
    </xf>
    <xf numFmtId="0" fontId="22" fillId="37" borderId="52" xfId="0" applyNumberFormat="1" applyFont="1" applyFill="1" applyBorder="1" applyAlignment="1" applyProtection="1">
      <alignment horizontal="center" vertical="center"/>
      <protection locked="0"/>
    </xf>
    <xf numFmtId="0" fontId="22" fillId="38" borderId="53" xfId="0" applyNumberFormat="1" applyFont="1" applyFill="1" applyBorder="1" applyAlignment="1" applyProtection="1">
      <alignment horizontal="center" vertical="center"/>
      <protection locked="0"/>
    </xf>
    <xf numFmtId="0" fontId="22" fillId="38" borderId="49" xfId="0" applyNumberFormat="1" applyFont="1" applyFill="1" applyBorder="1" applyAlignment="1" applyProtection="1">
      <alignment horizontal="center" vertical="center"/>
      <protection locked="0"/>
    </xf>
    <xf numFmtId="0" fontId="22" fillId="38" borderId="54" xfId="0" applyNumberFormat="1" applyFont="1" applyFill="1" applyBorder="1" applyAlignment="1" applyProtection="1">
      <alignment horizontal="center" vertical="center"/>
      <protection locked="0"/>
    </xf>
    <xf numFmtId="0" fontId="47" fillId="36" borderId="42" xfId="0" applyNumberFormat="1" applyFont="1" applyFill="1" applyBorder="1" applyAlignment="1" applyProtection="1">
      <alignment horizontal="center" vertical="center"/>
      <protection/>
    </xf>
    <xf numFmtId="0" fontId="22" fillId="37" borderId="55" xfId="0" applyNumberFormat="1" applyFont="1" applyFill="1" applyBorder="1" applyAlignment="1" applyProtection="1">
      <alignment horizontal="center" vertical="center"/>
      <protection locked="0"/>
    </xf>
    <xf numFmtId="0" fontId="22" fillId="38" borderId="53" xfId="0" applyNumberFormat="1" applyFont="1" applyFill="1" applyBorder="1" applyAlignment="1" applyProtection="1">
      <alignment horizontal="center" vertical="center"/>
      <protection/>
    </xf>
    <xf numFmtId="0" fontId="22" fillId="37" borderId="56" xfId="0" applyNumberFormat="1" applyFont="1" applyFill="1" applyBorder="1" applyAlignment="1" applyProtection="1">
      <alignment horizontal="center" vertical="center"/>
      <protection locked="0"/>
    </xf>
    <xf numFmtId="0" fontId="22" fillId="38" borderId="48" xfId="0" applyNumberFormat="1" applyFont="1" applyFill="1" applyBorder="1" applyAlignment="1" applyProtection="1">
      <alignment horizontal="center" vertical="center"/>
      <protection locked="0"/>
    </xf>
    <xf numFmtId="0" fontId="22" fillId="37" borderId="57" xfId="0" applyNumberFormat="1" applyFont="1" applyFill="1" applyBorder="1" applyAlignment="1" applyProtection="1">
      <alignment horizontal="center" vertical="center"/>
      <protection locked="0"/>
    </xf>
    <xf numFmtId="0" fontId="22" fillId="37" borderId="58" xfId="0" applyNumberFormat="1" applyFont="1" applyFill="1" applyBorder="1" applyAlignment="1" applyProtection="1">
      <alignment horizontal="center" vertical="center"/>
      <protection locked="0"/>
    </xf>
    <xf numFmtId="0" fontId="22" fillId="34" borderId="59" xfId="0" applyFont="1" applyFill="1" applyBorder="1" applyAlignment="1" applyProtection="1">
      <alignment horizontal="distributed" vertical="center"/>
      <protection/>
    </xf>
    <xf numFmtId="0" fontId="22" fillId="38" borderId="60" xfId="0" applyNumberFormat="1" applyFont="1" applyFill="1" applyBorder="1" applyAlignment="1" applyProtection="1">
      <alignment horizontal="center" vertical="center"/>
      <protection/>
    </xf>
    <xf numFmtId="0" fontId="22" fillId="38" borderId="10" xfId="0" applyNumberFormat="1" applyFont="1" applyFill="1" applyBorder="1" applyAlignment="1" applyProtection="1">
      <alignment horizontal="center" vertical="center"/>
      <protection/>
    </xf>
    <xf numFmtId="0" fontId="22" fillId="38" borderId="61" xfId="0" applyNumberFormat="1" applyFont="1" applyFill="1" applyBorder="1" applyAlignment="1" applyProtection="1">
      <alignment horizontal="center" vertical="center"/>
      <protection/>
    </xf>
    <xf numFmtId="0" fontId="22" fillId="37" borderId="62" xfId="0" applyNumberFormat="1" applyFont="1" applyFill="1" applyBorder="1" applyAlignment="1" applyProtection="1">
      <alignment horizontal="center" vertical="center"/>
      <protection locked="0"/>
    </xf>
    <xf numFmtId="0" fontId="22" fillId="37" borderId="63" xfId="0" applyNumberFormat="1" applyFont="1" applyFill="1" applyBorder="1" applyAlignment="1" applyProtection="1">
      <alignment horizontal="center" vertical="center"/>
      <protection locked="0"/>
    </xf>
    <xf numFmtId="0" fontId="47" fillId="0" borderId="64" xfId="0" applyNumberFormat="1" applyFont="1" applyFill="1" applyBorder="1" applyAlignment="1" applyProtection="1">
      <alignment horizontal="center" vertical="center"/>
      <protection/>
    </xf>
    <xf numFmtId="0" fontId="47" fillId="36" borderId="65" xfId="0" applyNumberFormat="1" applyFont="1" applyFill="1" applyBorder="1" applyAlignment="1" applyProtection="1">
      <alignment horizontal="center" vertical="center"/>
      <protection/>
    </xf>
    <xf numFmtId="0" fontId="47" fillId="0" borderId="65" xfId="0" applyNumberFormat="1" applyFont="1" applyFill="1" applyBorder="1" applyAlignment="1" applyProtection="1">
      <alignment horizontal="center" vertical="center"/>
      <protection/>
    </xf>
    <xf numFmtId="0" fontId="47" fillId="0" borderId="66" xfId="0" applyNumberFormat="1" applyFont="1" applyFill="1" applyBorder="1" applyAlignment="1" applyProtection="1">
      <alignment horizontal="center" vertical="center"/>
      <protection/>
    </xf>
    <xf numFmtId="0" fontId="47" fillId="0" borderId="67" xfId="0" applyFont="1" applyFill="1" applyBorder="1" applyAlignment="1" applyProtection="1">
      <alignment horizontal="center" vertical="center"/>
      <protection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70" xfId="0" applyFont="1" applyFill="1" applyBorder="1" applyAlignment="1" applyProtection="1">
      <alignment horizontal="center" vertical="center"/>
      <protection locked="0"/>
    </xf>
    <xf numFmtId="0" fontId="22" fillId="0" borderId="7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56" fontId="22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distributed" vertical="center" wrapText="1"/>
      <protection locked="0"/>
    </xf>
    <xf numFmtId="0" fontId="22" fillId="0" borderId="25" xfId="0" applyFont="1" applyFill="1" applyBorder="1" applyAlignment="1" applyProtection="1">
      <alignment horizontal="distributed" vertical="center" wrapText="1"/>
      <protection locked="0"/>
    </xf>
    <xf numFmtId="0" fontId="22" fillId="0" borderId="26" xfId="0" applyFont="1" applyFill="1" applyBorder="1" applyAlignment="1" applyProtection="1">
      <alignment horizontal="distributed" vertical="center" wrapText="1"/>
      <protection locked="0"/>
    </xf>
    <xf numFmtId="20" fontId="22" fillId="0" borderId="72" xfId="0" applyNumberFormat="1" applyFont="1" applyFill="1" applyBorder="1" applyAlignment="1" applyProtection="1">
      <alignment horizontal="center" vertical="center"/>
      <protection locked="0"/>
    </xf>
    <xf numFmtId="20" fontId="22" fillId="0" borderId="73" xfId="0" applyNumberFormat="1" applyFont="1" applyFill="1" applyBorder="1" applyAlignment="1" applyProtection="1">
      <alignment horizontal="center" vertical="center"/>
      <protection locked="0"/>
    </xf>
    <xf numFmtId="20" fontId="22" fillId="0" borderId="74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>
      <alignment horizontal="distributed" vertical="center"/>
    </xf>
    <xf numFmtId="0" fontId="22" fillId="0" borderId="48" xfId="0" applyFont="1" applyFill="1" applyBorder="1" applyAlignment="1">
      <alignment horizontal="distributed" vertical="center"/>
    </xf>
    <xf numFmtId="0" fontId="22" fillId="0" borderId="75" xfId="0" applyFont="1" applyFill="1" applyBorder="1" applyAlignment="1">
      <alignment horizontal="distributed" vertical="center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distributed" vertical="center"/>
      <protection locked="0"/>
    </xf>
    <xf numFmtId="0" fontId="22" fillId="0" borderId="48" xfId="0" applyFont="1" applyFill="1" applyBorder="1" applyAlignment="1" applyProtection="1">
      <alignment horizontal="distributed" vertical="center"/>
      <protection locked="0"/>
    </xf>
    <xf numFmtId="0" fontId="22" fillId="0" borderId="78" xfId="0" applyFont="1" applyFill="1" applyBorder="1" applyAlignment="1" applyProtection="1">
      <alignment horizontal="distributed" vertical="center"/>
      <protection locked="0"/>
    </xf>
    <xf numFmtId="0" fontId="22" fillId="0" borderId="73" xfId="0" applyFont="1" applyFill="1" applyBorder="1" applyAlignment="1" applyProtection="1">
      <alignment horizontal="distributed" vertical="center"/>
      <protection locked="0"/>
    </xf>
    <xf numFmtId="0" fontId="22" fillId="0" borderId="79" xfId="0" applyFont="1" applyFill="1" applyBorder="1" applyAlignment="1" applyProtection="1">
      <alignment horizontal="distributed" vertical="center"/>
      <protection locked="0"/>
    </xf>
    <xf numFmtId="0" fontId="22" fillId="0" borderId="80" xfId="0" applyFont="1" applyFill="1" applyBorder="1" applyAlignment="1" applyProtection="1">
      <alignment horizontal="left" vertical="center"/>
      <protection locked="0"/>
    </xf>
    <xf numFmtId="0" fontId="22" fillId="0" borderId="81" xfId="0" applyFont="1" applyFill="1" applyBorder="1" applyAlignment="1" applyProtection="1">
      <alignment horizontal="left" vertical="center"/>
      <protection locked="0"/>
    </xf>
    <xf numFmtId="0" fontId="22" fillId="0" borderId="82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56" fontId="22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4" xfId="0" applyFont="1" applyFill="1" applyBorder="1" applyAlignment="1" applyProtection="1">
      <alignment horizontal="distributed" vertical="center" wrapText="1"/>
      <protection locked="0"/>
    </xf>
    <xf numFmtId="0" fontId="22" fillId="0" borderId="0" xfId="0" applyFont="1" applyFill="1" applyBorder="1" applyAlignment="1" applyProtection="1">
      <alignment horizontal="distributed" vertical="center" wrapText="1"/>
      <protection locked="0"/>
    </xf>
    <xf numFmtId="0" fontId="22" fillId="0" borderId="85" xfId="0" applyFont="1" applyFill="1" applyBorder="1" applyAlignment="1" applyProtection="1">
      <alignment horizontal="distributed" vertical="center" wrapText="1"/>
      <protection locked="0"/>
    </xf>
    <xf numFmtId="2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Font="1" applyFill="1" applyBorder="1" applyAlignment="1" applyProtection="1">
      <alignment horizontal="center" vertical="center"/>
      <protection locked="0"/>
    </xf>
    <xf numFmtId="0" fontId="22" fillId="0" borderId="49" xfId="0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 applyProtection="1">
      <alignment horizontal="distributed" vertical="center"/>
      <protection locked="0"/>
    </xf>
    <xf numFmtId="0" fontId="22" fillId="0" borderId="47" xfId="0" applyFont="1" applyFill="1" applyBorder="1" applyAlignment="1" applyProtection="1">
      <alignment horizontal="distributed" vertical="center"/>
      <protection locked="0"/>
    </xf>
    <xf numFmtId="0" fontId="22" fillId="0" borderId="86" xfId="0" applyFont="1" applyFill="1" applyBorder="1" applyAlignment="1" applyProtection="1">
      <alignment horizontal="distributed" vertical="center"/>
      <protection locked="0"/>
    </xf>
    <xf numFmtId="0" fontId="22" fillId="0" borderId="87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88" xfId="0" applyFont="1" applyFill="1" applyBorder="1" applyAlignment="1" applyProtection="1">
      <alignment horizontal="left" vertical="center"/>
      <protection locked="0"/>
    </xf>
    <xf numFmtId="20" fontId="22" fillId="0" borderId="89" xfId="0" applyNumberFormat="1" applyFont="1" applyFill="1" applyBorder="1" applyAlignment="1" applyProtection="1">
      <alignment horizontal="center" vertical="center"/>
      <protection locked="0"/>
    </xf>
    <xf numFmtId="20" fontId="22" fillId="0" borderId="90" xfId="0" applyNumberFormat="1" applyFont="1" applyFill="1" applyBorder="1" applyAlignment="1" applyProtection="1">
      <alignment horizontal="center" vertical="center"/>
      <protection locked="0"/>
    </xf>
    <xf numFmtId="20" fontId="22" fillId="0" borderId="91" xfId="0" applyNumberFormat="1" applyFont="1" applyFill="1" applyBorder="1" applyAlignment="1" applyProtection="1">
      <alignment horizontal="center" vertical="center"/>
      <protection locked="0"/>
    </xf>
    <xf numFmtId="0" fontId="22" fillId="0" borderId="89" xfId="0" applyFont="1" applyFill="1" applyBorder="1" applyAlignment="1" applyProtection="1">
      <alignment horizontal="distributed" vertical="center"/>
      <protection locked="0"/>
    </xf>
    <xf numFmtId="0" fontId="22" fillId="0" borderId="90" xfId="0" applyFont="1" applyFill="1" applyBorder="1" applyAlignment="1" applyProtection="1">
      <alignment horizontal="distributed" vertical="center"/>
      <protection locked="0"/>
    </xf>
    <xf numFmtId="0" fontId="22" fillId="0" borderId="92" xfId="0" applyFont="1" applyFill="1" applyBorder="1" applyAlignment="1" applyProtection="1">
      <alignment horizontal="center" vertical="center"/>
      <protection locked="0"/>
    </xf>
    <xf numFmtId="0" fontId="22" fillId="0" borderId="93" xfId="0" applyFont="1" applyFill="1" applyBorder="1" applyAlignment="1" applyProtection="1">
      <alignment horizontal="distributed" vertical="center"/>
      <protection locked="0"/>
    </xf>
    <xf numFmtId="0" fontId="22" fillId="0" borderId="94" xfId="0" applyFont="1" applyFill="1" applyBorder="1" applyAlignment="1" applyProtection="1">
      <alignment horizontal="distributed" vertical="center"/>
      <protection locked="0"/>
    </xf>
    <xf numFmtId="0" fontId="22" fillId="0" borderId="95" xfId="0" applyFont="1" applyFill="1" applyBorder="1" applyAlignment="1" applyProtection="1">
      <alignment horizontal="distributed" vertical="center"/>
      <protection locked="0"/>
    </xf>
    <xf numFmtId="20" fontId="22" fillId="0" borderId="96" xfId="0" applyNumberFormat="1" applyFont="1" applyFill="1" applyBorder="1" applyAlignment="1" applyProtection="1">
      <alignment horizontal="center" vertical="center"/>
      <protection locked="0"/>
    </xf>
    <xf numFmtId="0" fontId="22" fillId="0" borderId="97" xfId="0" applyFont="1" applyFill="1" applyBorder="1" applyAlignment="1" applyProtection="1">
      <alignment horizontal="center" vertical="center"/>
      <protection locked="0"/>
    </xf>
    <xf numFmtId="0" fontId="22" fillId="0" borderId="98" xfId="0" applyFont="1" applyFill="1" applyBorder="1" applyAlignment="1" applyProtection="1">
      <alignment horizontal="center" vertical="center"/>
      <protection locked="0"/>
    </xf>
    <xf numFmtId="0" fontId="22" fillId="0" borderId="96" xfId="0" applyFont="1" applyFill="1" applyBorder="1" applyAlignment="1" applyProtection="1">
      <alignment horizontal="distributed" vertical="center"/>
      <protection locked="0"/>
    </xf>
    <xf numFmtId="0" fontId="22" fillId="0" borderId="97" xfId="0" applyFont="1" applyFill="1" applyBorder="1" applyAlignment="1" applyProtection="1">
      <alignment horizontal="distributed" vertical="center"/>
      <protection locked="0"/>
    </xf>
    <xf numFmtId="0" fontId="22" fillId="0" borderId="99" xfId="0" applyFont="1" applyFill="1" applyBorder="1" applyAlignment="1" applyProtection="1">
      <alignment horizontal="center" vertical="center"/>
      <protection locked="0"/>
    </xf>
    <xf numFmtId="0" fontId="22" fillId="0" borderId="100" xfId="0" applyFont="1" applyFill="1" applyBorder="1" applyAlignment="1" applyProtection="1">
      <alignment horizontal="distributed" vertical="center"/>
      <protection locked="0"/>
    </xf>
    <xf numFmtId="0" fontId="22" fillId="0" borderId="101" xfId="0" applyFont="1" applyFill="1" applyBorder="1" applyAlignment="1" applyProtection="1">
      <alignment horizontal="distributed" vertical="center"/>
      <protection locked="0"/>
    </xf>
    <xf numFmtId="0" fontId="22" fillId="0" borderId="102" xfId="0" applyFont="1" applyFill="1" applyBorder="1" applyAlignment="1" applyProtection="1">
      <alignment horizontal="distributed" vertical="center"/>
      <protection locked="0"/>
    </xf>
    <xf numFmtId="56" fontId="22" fillId="0" borderId="24" xfId="0" applyNumberFormat="1" applyFont="1" applyFill="1" applyBorder="1" applyAlignment="1" applyProtection="1">
      <alignment horizontal="distributed" vertical="center" wrapText="1"/>
      <protection locked="0"/>
    </xf>
    <xf numFmtId="56" fontId="22" fillId="0" borderId="25" xfId="0" applyNumberFormat="1" applyFont="1" applyFill="1" applyBorder="1" applyAlignment="1" applyProtection="1">
      <alignment horizontal="distributed" vertical="center" wrapText="1"/>
      <protection locked="0"/>
    </xf>
    <xf numFmtId="56" fontId="22" fillId="0" borderId="26" xfId="0" applyNumberFormat="1" applyFont="1" applyFill="1" applyBorder="1" applyAlignment="1" applyProtection="1">
      <alignment horizontal="distributed" vertical="center" wrapText="1"/>
      <protection locked="0"/>
    </xf>
    <xf numFmtId="0" fontId="22" fillId="0" borderId="89" xfId="0" applyFont="1" applyFill="1" applyBorder="1" applyAlignment="1">
      <alignment horizontal="distributed" vertical="center"/>
    </xf>
    <xf numFmtId="0" fontId="22" fillId="0" borderId="90" xfId="0" applyFont="1" applyFill="1" applyBorder="1" applyAlignment="1">
      <alignment horizontal="distributed" vertical="center"/>
    </xf>
    <xf numFmtId="0" fontId="22" fillId="0" borderId="103" xfId="0" applyFont="1" applyFill="1" applyBorder="1" applyAlignment="1">
      <alignment horizontal="distributed" vertical="center"/>
    </xf>
    <xf numFmtId="0" fontId="22" fillId="0" borderId="93" xfId="0" applyFont="1" applyFill="1" applyBorder="1" applyAlignment="1">
      <alignment horizontal="distributed" vertical="center"/>
    </xf>
    <xf numFmtId="0" fontId="22" fillId="0" borderId="95" xfId="0" applyFont="1" applyFill="1" applyBorder="1" applyAlignment="1">
      <alignment horizontal="distributed" vertical="center"/>
    </xf>
    <xf numFmtId="0" fontId="22" fillId="0" borderId="104" xfId="0" applyFont="1" applyFill="1" applyBorder="1" applyAlignment="1" applyProtection="1">
      <alignment horizontal="distributed" vertical="center"/>
      <protection locked="0"/>
    </xf>
    <xf numFmtId="0" fontId="22" fillId="0" borderId="25" xfId="0" applyFont="1" applyFill="1" applyBorder="1" applyAlignment="1" applyProtection="1">
      <alignment horizontal="distributed" vertical="center"/>
      <protection locked="0"/>
    </xf>
    <xf numFmtId="0" fontId="22" fillId="0" borderId="105" xfId="0" applyFont="1" applyFill="1" applyBorder="1" applyAlignment="1" applyProtection="1">
      <alignment horizontal="distributed" vertical="center"/>
      <protection locked="0"/>
    </xf>
    <xf numFmtId="56" fontId="22" fillId="0" borderId="87" xfId="0" applyNumberFormat="1" applyFont="1" applyFill="1" applyBorder="1" applyAlignment="1" applyProtection="1">
      <alignment horizontal="left" vertical="center"/>
      <protection locked="0"/>
    </xf>
    <xf numFmtId="56" fontId="22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56" fontId="22" fillId="0" borderId="106" xfId="0" applyNumberFormat="1" applyFont="1" applyFill="1" applyBorder="1" applyAlignment="1" applyProtection="1">
      <alignment horizontal="center" vertical="center" wrapText="1"/>
      <protection locked="0"/>
    </xf>
    <xf numFmtId="56" fontId="22" fillId="0" borderId="60" xfId="0" applyNumberFormat="1" applyFont="1" applyFill="1" applyBorder="1" applyAlignment="1" applyProtection="1">
      <alignment horizontal="distributed" vertical="center" wrapText="1"/>
      <protection locked="0"/>
    </xf>
    <xf numFmtId="56" fontId="22" fillId="0" borderId="10" xfId="0" applyNumberFormat="1" applyFont="1" applyFill="1" applyBorder="1" applyAlignment="1" applyProtection="1">
      <alignment horizontal="distributed" vertical="center" wrapText="1"/>
      <protection locked="0"/>
    </xf>
    <xf numFmtId="56" fontId="22" fillId="0" borderId="61" xfId="0" applyNumberFormat="1" applyFont="1" applyFill="1" applyBorder="1" applyAlignment="1" applyProtection="1">
      <alignment horizontal="distributed" vertical="center" wrapText="1"/>
      <protection locked="0"/>
    </xf>
    <xf numFmtId="20" fontId="22" fillId="0" borderId="97" xfId="0" applyNumberFormat="1" applyFont="1" applyFill="1" applyBorder="1" applyAlignment="1" applyProtection="1">
      <alignment horizontal="center" vertical="center"/>
      <protection locked="0"/>
    </xf>
    <xf numFmtId="20" fontId="22" fillId="0" borderId="98" xfId="0" applyNumberFormat="1" applyFont="1" applyFill="1" applyBorder="1" applyAlignment="1" applyProtection="1">
      <alignment horizontal="center" vertical="center"/>
      <protection locked="0"/>
    </xf>
    <xf numFmtId="0" fontId="22" fillId="0" borderId="96" xfId="0" applyFont="1" applyFill="1" applyBorder="1" applyAlignment="1">
      <alignment horizontal="distributed" vertical="center"/>
    </xf>
    <xf numFmtId="0" fontId="22" fillId="0" borderId="97" xfId="0" applyFont="1" applyFill="1" applyBorder="1" applyAlignment="1">
      <alignment horizontal="distributed" vertical="center"/>
    </xf>
    <xf numFmtId="0" fontId="22" fillId="0" borderId="107" xfId="0" applyFont="1" applyFill="1" applyBorder="1" applyAlignment="1">
      <alignment horizontal="distributed" vertical="center"/>
    </xf>
    <xf numFmtId="0" fontId="22" fillId="0" borderId="100" xfId="0" applyFont="1" applyFill="1" applyBorder="1" applyAlignment="1">
      <alignment horizontal="distributed" vertical="center"/>
    </xf>
    <xf numFmtId="0" fontId="22" fillId="0" borderId="102" xfId="0" applyFont="1" applyFill="1" applyBorder="1" applyAlignment="1">
      <alignment horizontal="distributed" vertical="center"/>
    </xf>
    <xf numFmtId="20" fontId="22" fillId="0" borderId="37" xfId="0" applyNumberFormat="1" applyFont="1" applyFill="1" applyBorder="1" applyAlignment="1" applyProtection="1">
      <alignment horizontal="center" vertical="center"/>
      <protection locked="0"/>
    </xf>
    <xf numFmtId="20" fontId="22" fillId="0" borderId="38" xfId="0" applyNumberFormat="1" applyFont="1" applyFill="1" applyBorder="1" applyAlignment="1" applyProtection="1">
      <alignment horizontal="center" vertical="center"/>
      <protection locked="0"/>
    </xf>
    <xf numFmtId="20" fontId="22" fillId="0" borderId="39" xfId="0" applyNumberFormat="1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>
      <alignment horizontal="distributed" vertical="center"/>
    </xf>
    <xf numFmtId="0" fontId="22" fillId="0" borderId="38" xfId="0" applyFont="1" applyFill="1" applyBorder="1" applyAlignment="1">
      <alignment horizontal="distributed" vertical="center"/>
    </xf>
    <xf numFmtId="0" fontId="22" fillId="0" borderId="108" xfId="0" applyFont="1" applyFill="1" applyBorder="1" applyAlignment="1">
      <alignment horizontal="distributed" vertical="center"/>
    </xf>
    <xf numFmtId="0" fontId="22" fillId="0" borderId="109" xfId="0" applyFont="1" applyFill="1" applyBorder="1" applyAlignment="1" applyProtection="1">
      <alignment horizontal="center" vertical="center"/>
      <protection locked="0"/>
    </xf>
    <xf numFmtId="0" fontId="22" fillId="0" borderId="110" xfId="0" applyFont="1" applyFill="1" applyBorder="1" applyAlignment="1">
      <alignment horizontal="distributed" vertical="center"/>
    </xf>
    <xf numFmtId="0" fontId="22" fillId="0" borderId="111" xfId="0" applyFont="1" applyFill="1" applyBorder="1" applyAlignment="1">
      <alignment horizontal="distributed" vertical="center"/>
    </xf>
    <xf numFmtId="0" fontId="22" fillId="0" borderId="112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distributed" vertical="center"/>
    </xf>
    <xf numFmtId="0" fontId="22" fillId="0" borderId="73" xfId="0" applyFont="1" applyFill="1" applyBorder="1" applyAlignment="1">
      <alignment horizontal="distributed" vertical="center"/>
    </xf>
    <xf numFmtId="0" fontId="22" fillId="0" borderId="113" xfId="0" applyFont="1" applyFill="1" applyBorder="1" applyAlignment="1">
      <alignment horizontal="distributed" vertical="center"/>
    </xf>
    <xf numFmtId="0" fontId="22" fillId="0" borderId="114" xfId="0" applyFont="1" applyFill="1" applyBorder="1" applyAlignment="1" applyProtection="1">
      <alignment horizontal="center" vertical="center"/>
      <protection locked="0"/>
    </xf>
    <xf numFmtId="0" fontId="22" fillId="0" borderId="115" xfId="0" applyFont="1" applyFill="1" applyBorder="1" applyAlignment="1">
      <alignment horizontal="distributed" vertical="center"/>
    </xf>
    <xf numFmtId="0" fontId="22" fillId="0" borderId="79" xfId="0" applyFont="1" applyFill="1" applyBorder="1" applyAlignment="1">
      <alignment horizontal="distributed" vertical="center"/>
    </xf>
    <xf numFmtId="0" fontId="22" fillId="0" borderId="78" xfId="0" applyFont="1" applyFill="1" applyBorder="1" applyAlignment="1">
      <alignment horizontal="distributed" vertical="center"/>
    </xf>
    <xf numFmtId="0" fontId="22" fillId="0" borderId="94" xfId="0" applyFont="1" applyFill="1" applyBorder="1" applyAlignment="1">
      <alignment horizontal="distributed" vertical="center"/>
    </xf>
    <xf numFmtId="0" fontId="22" fillId="0" borderId="101" xfId="0" applyFont="1" applyFill="1" applyBorder="1" applyAlignment="1">
      <alignment horizontal="distributed" vertical="center"/>
    </xf>
    <xf numFmtId="0" fontId="22" fillId="0" borderId="0" xfId="0" applyFont="1" applyFill="1" applyBorder="1" applyAlignment="1" applyProtection="1">
      <alignment horizontal="distributed" vertical="center"/>
      <protection locked="0"/>
    </xf>
    <xf numFmtId="0" fontId="22" fillId="0" borderId="85" xfId="0" applyFont="1" applyFill="1" applyBorder="1" applyAlignment="1" applyProtection="1">
      <alignment horizontal="distributed" vertical="center"/>
      <protection locked="0"/>
    </xf>
    <xf numFmtId="0" fontId="22" fillId="0" borderId="60" xfId="0" applyFont="1" applyFill="1" applyBorder="1" applyAlignment="1" applyProtection="1">
      <alignment horizontal="distributed" vertical="center"/>
      <protection locked="0"/>
    </xf>
    <xf numFmtId="0" fontId="22" fillId="0" borderId="10" xfId="0" applyFont="1" applyFill="1" applyBorder="1" applyAlignment="1" applyProtection="1">
      <alignment horizontal="distributed" vertical="center"/>
      <protection locked="0"/>
    </xf>
    <xf numFmtId="0" fontId="22" fillId="0" borderId="61" xfId="0" applyFont="1" applyFill="1" applyBorder="1" applyAlignment="1" applyProtection="1">
      <alignment horizontal="distributed" vertical="center"/>
      <protection locked="0"/>
    </xf>
    <xf numFmtId="0" fontId="22" fillId="0" borderId="53" xfId="0" applyFont="1" applyFill="1" applyBorder="1" applyAlignment="1" applyProtection="1">
      <alignment horizontal="distributed" vertical="center" wrapText="1"/>
      <protection locked="0"/>
    </xf>
    <xf numFmtId="0" fontId="22" fillId="0" borderId="49" xfId="0" applyFont="1" applyFill="1" applyBorder="1" applyAlignment="1" applyProtection="1">
      <alignment horizontal="distributed" vertical="center"/>
      <protection locked="0"/>
    </xf>
    <xf numFmtId="0" fontId="22" fillId="0" borderId="8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16" xfId="0" applyFont="1" applyFill="1" applyBorder="1" applyAlignment="1">
      <alignment horizontal="distributed" vertical="center"/>
    </xf>
    <xf numFmtId="0" fontId="22" fillId="0" borderId="84" xfId="0" applyFont="1" applyFill="1" applyBorder="1" applyAlignment="1" applyProtection="1">
      <alignment horizontal="distributed" vertical="center"/>
      <protection locked="0"/>
    </xf>
    <xf numFmtId="20" fontId="22" fillId="0" borderId="48" xfId="0" applyNumberFormat="1" applyFont="1" applyFill="1" applyBorder="1" applyAlignment="1" applyProtection="1">
      <alignment horizontal="center" vertical="center"/>
      <protection locked="0"/>
    </xf>
    <xf numFmtId="20" fontId="22" fillId="0" borderId="49" xfId="0" applyNumberFormat="1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distributed" vertical="center"/>
    </xf>
    <xf numFmtId="0" fontId="22" fillId="0" borderId="86" xfId="0" applyFont="1" applyFill="1" applyBorder="1" applyAlignment="1">
      <alignment horizontal="distributed" vertical="center"/>
    </xf>
    <xf numFmtId="0" fontId="22" fillId="0" borderId="47" xfId="0" applyFont="1" applyFill="1" applyBorder="1" applyAlignment="1">
      <alignment horizontal="distributed" vertical="center"/>
    </xf>
    <xf numFmtId="56" fontId="22" fillId="0" borderId="1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9" xfId="0" applyFont="1" applyFill="1" applyBorder="1" applyAlignment="1" applyProtection="1">
      <alignment horizontal="distributed" vertical="center" wrapText="1"/>
      <protection locked="0"/>
    </xf>
    <xf numFmtId="0" fontId="22" fillId="0" borderId="91" xfId="0" applyFont="1" applyFill="1" applyBorder="1" applyAlignment="1" applyProtection="1">
      <alignment horizontal="distributed" vertical="center"/>
      <protection locked="0"/>
    </xf>
    <xf numFmtId="56" fontId="22" fillId="0" borderId="11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2" xfId="0" applyFont="1" applyFill="1" applyBorder="1" applyAlignment="1" applyProtection="1">
      <alignment horizontal="distributed" vertical="center" wrapText="1"/>
      <protection locked="0"/>
    </xf>
    <xf numFmtId="0" fontId="22" fillId="0" borderId="74" xfId="0" applyFont="1" applyFill="1" applyBorder="1" applyAlignment="1" applyProtection="1">
      <alignment horizontal="distributed" vertical="center"/>
      <protection locked="0"/>
    </xf>
    <xf numFmtId="0" fontId="22" fillId="0" borderId="115" xfId="0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113" xfId="0" applyFont="1" applyFill="1" applyBorder="1" applyAlignment="1" applyProtection="1">
      <alignment horizontal="center" vertical="center"/>
      <protection locked="0"/>
    </xf>
    <xf numFmtId="56" fontId="22" fillId="0" borderId="1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8" xfId="0" applyFont="1" applyFill="1" applyBorder="1" applyAlignment="1" applyProtection="1">
      <alignment horizontal="distributed" vertical="center"/>
      <protection locked="0"/>
    </xf>
    <xf numFmtId="0" fontId="22" fillId="0" borderId="37" xfId="0" applyFont="1" applyFill="1" applyBorder="1" applyAlignment="1" applyProtection="1">
      <alignment horizontal="distributed" vertical="center"/>
      <protection locked="0"/>
    </xf>
    <xf numFmtId="0" fontId="22" fillId="0" borderId="38" xfId="0" applyFont="1" applyFill="1" applyBorder="1" applyAlignment="1" applyProtection="1">
      <alignment horizontal="distributed" vertical="center"/>
      <protection locked="0"/>
    </xf>
    <xf numFmtId="0" fontId="22" fillId="0" borderId="108" xfId="0" applyFont="1" applyFill="1" applyBorder="1" applyAlignment="1" applyProtection="1">
      <alignment horizontal="distributed" vertical="center"/>
      <protection locked="0"/>
    </xf>
    <xf numFmtId="0" fontId="22" fillId="0" borderId="110" xfId="0" applyFont="1" applyFill="1" applyBorder="1" applyAlignment="1" applyProtection="1">
      <alignment horizontal="distributed" vertical="center"/>
      <protection locked="0"/>
    </xf>
    <xf numFmtId="0" fontId="22" fillId="0" borderId="111" xfId="0" applyFont="1" applyFill="1" applyBorder="1" applyAlignment="1" applyProtection="1">
      <alignment horizontal="distributed" vertical="center"/>
      <protection locked="0"/>
    </xf>
    <xf numFmtId="0" fontId="22" fillId="0" borderId="112" xfId="0" applyFont="1" applyFill="1" applyBorder="1" applyAlignment="1" applyProtection="1">
      <alignment horizontal="distributed" vertical="center"/>
      <protection locked="0"/>
    </xf>
    <xf numFmtId="0" fontId="22" fillId="0" borderId="107" xfId="0" applyFont="1" applyFill="1" applyBorder="1" applyAlignment="1" applyProtection="1">
      <alignment horizontal="distributed" vertical="center"/>
      <protection locked="0"/>
    </xf>
    <xf numFmtId="0" fontId="22" fillId="0" borderId="100" xfId="0" applyFont="1" applyFill="1" applyBorder="1" applyAlignment="1" applyProtection="1">
      <alignment horizontal="center" vertical="center"/>
      <protection locked="0"/>
    </xf>
    <xf numFmtId="0" fontId="22" fillId="0" borderId="107" xfId="0" applyFont="1" applyFill="1" applyBorder="1" applyAlignment="1" applyProtection="1">
      <alignment horizontal="center" vertical="center"/>
      <protection locked="0"/>
    </xf>
    <xf numFmtId="20" fontId="22" fillId="0" borderId="89" xfId="0" applyNumberFormat="1" applyFont="1" applyFill="1" applyBorder="1" applyAlignment="1" applyProtection="1">
      <alignment horizontal="distributed" vertical="center"/>
      <protection locked="0"/>
    </xf>
    <xf numFmtId="0" fontId="0" fillId="0" borderId="90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49" fillId="0" borderId="73" xfId="0" applyFont="1" applyFill="1" applyBorder="1" applyAlignment="1">
      <alignment vertical="center"/>
    </xf>
    <xf numFmtId="0" fontId="49" fillId="0" borderId="113" xfId="0" applyFont="1" applyFill="1" applyBorder="1" applyAlignment="1">
      <alignment vertical="center"/>
    </xf>
    <xf numFmtId="0" fontId="22" fillId="0" borderId="115" xfId="0" applyFont="1" applyFill="1" applyBorder="1" applyAlignment="1" applyProtection="1">
      <alignment horizontal="distributed" vertical="center"/>
      <protection locked="0"/>
    </xf>
    <xf numFmtId="0" fontId="49" fillId="0" borderId="79" xfId="0" applyFont="1" applyFill="1" applyBorder="1" applyAlignment="1">
      <alignment vertical="center"/>
    </xf>
    <xf numFmtId="56" fontId="22" fillId="0" borderId="120" xfId="0" applyNumberFormat="1" applyFont="1" applyFill="1" applyBorder="1" applyAlignment="1" applyProtection="1">
      <alignment horizontal="left" vertical="center"/>
      <protection locked="0"/>
    </xf>
    <xf numFmtId="0" fontId="22" fillId="0" borderId="60" xfId="0" applyFont="1" applyFill="1" applyBorder="1" applyAlignment="1" applyProtection="1">
      <alignment horizontal="distributed" vertical="center" wrapText="1"/>
      <protection locked="0"/>
    </xf>
    <xf numFmtId="0" fontId="22" fillId="0" borderId="10" xfId="0" applyFont="1" applyFill="1" applyBorder="1" applyAlignment="1" applyProtection="1">
      <alignment horizontal="distributed" vertical="center" wrapText="1"/>
      <protection locked="0"/>
    </xf>
    <xf numFmtId="0" fontId="22" fillId="0" borderId="61" xfId="0" applyFont="1" applyFill="1" applyBorder="1" applyAlignment="1" applyProtection="1">
      <alignment horizontal="distributed" vertical="center" wrapText="1"/>
      <protection locked="0"/>
    </xf>
    <xf numFmtId="0" fontId="0" fillId="0" borderId="97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0" fontId="49" fillId="0" borderId="97" xfId="0" applyFont="1" applyFill="1" applyBorder="1" applyAlignment="1">
      <alignment vertical="center"/>
    </xf>
    <xf numFmtId="0" fontId="49" fillId="0" borderId="107" xfId="0" applyFont="1" applyFill="1" applyBorder="1" applyAlignment="1">
      <alignment vertical="center"/>
    </xf>
    <xf numFmtId="0" fontId="49" fillId="0" borderId="102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9" fillId="0" borderId="90" xfId="0" applyFont="1" applyFill="1" applyBorder="1" applyAlignment="1">
      <alignment vertical="center"/>
    </xf>
    <xf numFmtId="0" fontId="49" fillId="0" borderId="103" xfId="0" applyFont="1" applyFill="1" applyBorder="1" applyAlignment="1">
      <alignment vertical="center"/>
    </xf>
    <xf numFmtId="0" fontId="22" fillId="0" borderId="93" xfId="0" applyFont="1" applyFill="1" applyBorder="1" applyAlignment="1" applyProtection="1">
      <alignment horizontal="center" vertical="center"/>
      <protection locked="0"/>
    </xf>
    <xf numFmtId="0" fontId="22" fillId="0" borderId="90" xfId="0" applyFont="1" applyFill="1" applyBorder="1" applyAlignment="1" applyProtection="1">
      <alignment horizontal="center" vertical="center"/>
      <protection locked="0"/>
    </xf>
    <xf numFmtId="0" fontId="22" fillId="0" borderId="103" xfId="0" applyFont="1" applyFill="1" applyBorder="1" applyAlignment="1" applyProtection="1">
      <alignment horizontal="center" vertical="center"/>
      <protection locked="0"/>
    </xf>
    <xf numFmtId="0" fontId="49" fillId="0" borderId="95" xfId="0" applyFont="1" applyFill="1" applyBorder="1" applyAlignment="1">
      <alignment vertical="center"/>
    </xf>
    <xf numFmtId="56" fontId="22" fillId="0" borderId="87" xfId="0" applyNumberFormat="1" applyFont="1" applyFill="1" applyBorder="1" applyAlignment="1" applyProtection="1">
      <alignment horizontal="center" vertical="center"/>
      <protection locked="0"/>
    </xf>
    <xf numFmtId="56" fontId="22" fillId="0" borderId="0" xfId="0" applyNumberFormat="1" applyFont="1" applyFill="1" applyBorder="1" applyAlignment="1" applyProtection="1">
      <alignment horizontal="center" vertical="center"/>
      <protection locked="0"/>
    </xf>
    <xf numFmtId="56" fontId="22" fillId="0" borderId="120" xfId="0" applyNumberFormat="1" applyFont="1" applyFill="1" applyBorder="1" applyAlignment="1" applyProtection="1">
      <alignment horizontal="center" vertical="center"/>
      <protection locked="0"/>
    </xf>
    <xf numFmtId="0" fontId="22" fillId="0" borderId="8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zoomScalePageLayoutView="0" workbookViewId="0" topLeftCell="A1">
      <selection activeCell="Q58" sqref="Q58"/>
    </sheetView>
  </sheetViews>
  <sheetFormatPr defaultColWidth="9.00390625" defaultRowHeight="13.5"/>
  <cols>
    <col min="1" max="1" width="7.125" style="3" customWidth="1"/>
    <col min="2" max="25" width="2.375" style="3" customWidth="1"/>
    <col min="26" max="26" width="3.75390625" style="3" customWidth="1"/>
    <col min="27" max="27" width="4.625" style="3" customWidth="1"/>
    <col min="28" max="30" width="2.875" style="3" customWidth="1"/>
    <col min="31" max="34" width="4.625" style="3" customWidth="1"/>
    <col min="35" max="35" width="3.00390625" style="3" customWidth="1"/>
    <col min="36" max="38" width="6.00390625" style="3" bestFit="1" customWidth="1"/>
    <col min="39" max="16384" width="9.00390625" style="3" customWidth="1"/>
  </cols>
  <sheetData>
    <row r="1" spans="1:34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</row>
    <row r="2" spans="1:34" ht="12.75" customHeight="1">
      <c r="A2" s="4"/>
      <c r="B2" s="4"/>
      <c r="C2" s="4"/>
      <c r="D2" s="5"/>
      <c r="E2" s="4"/>
      <c r="F2" s="4"/>
      <c r="G2" s="4"/>
      <c r="H2" s="5"/>
      <c r="I2" s="4"/>
      <c r="J2" s="4"/>
      <c r="K2" s="4"/>
      <c r="L2" s="4"/>
      <c r="M2" s="4"/>
      <c r="N2" s="4"/>
      <c r="AF2" s="6"/>
      <c r="AG2" s="7"/>
      <c r="AH2" s="7"/>
    </row>
    <row r="3" spans="1:34" ht="17.25">
      <c r="A3" s="8" t="s">
        <v>1</v>
      </c>
      <c r="B3" s="4"/>
      <c r="C3" s="4"/>
      <c r="D3" s="5"/>
      <c r="E3" s="4"/>
      <c r="F3" s="4"/>
      <c r="G3" s="4"/>
      <c r="H3" s="5"/>
      <c r="I3" s="4"/>
      <c r="J3" s="4"/>
      <c r="K3" s="4"/>
      <c r="L3" s="4"/>
      <c r="M3" s="4"/>
      <c r="N3" s="4"/>
      <c r="AF3" s="7"/>
      <c r="AG3" s="7"/>
      <c r="AH3" s="7"/>
    </row>
    <row r="4" spans="1:14" ht="17.25">
      <c r="A4" s="8" t="s">
        <v>2</v>
      </c>
      <c r="B4" s="4"/>
      <c r="C4" s="4"/>
      <c r="D4" s="5"/>
      <c r="E4" s="4"/>
      <c r="F4" s="4"/>
      <c r="G4" s="4"/>
      <c r="H4" s="5"/>
      <c r="I4" s="4"/>
      <c r="J4" s="4"/>
      <c r="K4" s="4"/>
      <c r="L4" s="4"/>
      <c r="M4" s="4"/>
      <c r="N4" s="4"/>
    </row>
    <row r="5" spans="1:14" ht="17.25">
      <c r="A5" s="8" t="s">
        <v>3</v>
      </c>
      <c r="B5" s="4"/>
      <c r="C5" s="4"/>
      <c r="D5" s="5"/>
      <c r="E5" s="4"/>
      <c r="F5" s="4"/>
      <c r="G5" s="4"/>
      <c r="H5" s="5"/>
      <c r="I5" s="4"/>
      <c r="J5" s="4"/>
      <c r="K5" s="4"/>
      <c r="L5" s="4"/>
      <c r="M5" s="4"/>
      <c r="N5" s="4"/>
    </row>
    <row r="6" spans="1:14" ht="17.25">
      <c r="A6" s="8" t="s">
        <v>4</v>
      </c>
      <c r="B6" s="4"/>
      <c r="C6" s="4"/>
      <c r="D6" s="5"/>
      <c r="E6" s="4"/>
      <c r="F6" s="4"/>
      <c r="G6" s="4"/>
      <c r="H6" s="5"/>
      <c r="I6" s="4"/>
      <c r="J6" s="4"/>
      <c r="K6" s="4"/>
      <c r="L6" s="4"/>
      <c r="M6" s="4"/>
      <c r="N6" s="4"/>
    </row>
    <row r="7" spans="1:14" ht="21">
      <c r="A7" s="8" t="s">
        <v>5</v>
      </c>
      <c r="B7" s="4"/>
      <c r="C7" s="4"/>
      <c r="D7" s="5"/>
      <c r="E7" s="4"/>
      <c r="F7" s="4"/>
      <c r="G7" s="4"/>
      <c r="H7" s="5"/>
      <c r="I7" s="4"/>
      <c r="J7" s="4"/>
      <c r="K7" s="4"/>
      <c r="L7" s="4"/>
      <c r="M7" s="4"/>
      <c r="N7" s="4"/>
    </row>
    <row r="8" spans="1:34" ht="21">
      <c r="A8" s="8" t="s">
        <v>6</v>
      </c>
      <c r="B8" s="4"/>
      <c r="C8" s="4"/>
      <c r="D8" s="5"/>
      <c r="E8" s="4"/>
      <c r="F8" s="4"/>
      <c r="G8" s="4"/>
      <c r="H8" s="5"/>
      <c r="I8" s="4"/>
      <c r="J8" s="4"/>
      <c r="K8" s="4"/>
      <c r="L8" s="4"/>
      <c r="M8" s="4"/>
      <c r="N8" s="4"/>
      <c r="AE8" s="9" t="s">
        <v>7</v>
      </c>
      <c r="AF8" s="9"/>
      <c r="AG8" s="9"/>
      <c r="AH8" s="9"/>
    </row>
    <row r="9" spans="31:34" ht="14.25" thickBot="1">
      <c r="AE9" s="10"/>
      <c r="AF9" s="10"/>
      <c r="AG9" s="10"/>
      <c r="AH9" s="10"/>
    </row>
    <row r="10" spans="1:38" ht="23.25" thickBot="1">
      <c r="A10" s="11"/>
      <c r="B10" s="12" t="str">
        <f>A11</f>
        <v>城ノ内</v>
      </c>
      <c r="C10" s="13"/>
      <c r="D10" s="14"/>
      <c r="E10" s="15" t="str">
        <f>A13</f>
        <v>富岡西</v>
      </c>
      <c r="F10" s="13"/>
      <c r="G10" s="14"/>
      <c r="H10" s="15" t="str">
        <f>A15</f>
        <v>辻</v>
      </c>
      <c r="I10" s="13"/>
      <c r="J10" s="14"/>
      <c r="K10" s="15" t="str">
        <f>A17</f>
        <v>市立B</v>
      </c>
      <c r="L10" s="13"/>
      <c r="M10" s="14"/>
      <c r="N10" s="15" t="str">
        <f>A19</f>
        <v>城北</v>
      </c>
      <c r="O10" s="13"/>
      <c r="P10" s="14"/>
      <c r="Q10" s="15" t="str">
        <f>A21</f>
        <v>鴨島商</v>
      </c>
      <c r="R10" s="13"/>
      <c r="S10" s="14"/>
      <c r="T10" s="15" t="str">
        <f>A23</f>
        <v>小松島</v>
      </c>
      <c r="U10" s="13"/>
      <c r="V10" s="14"/>
      <c r="W10" s="15" t="str">
        <f>A25</f>
        <v>脇町</v>
      </c>
      <c r="X10" s="13"/>
      <c r="Y10" s="16"/>
      <c r="Z10" s="17" t="s">
        <v>8</v>
      </c>
      <c r="AA10" s="18" t="s">
        <v>9</v>
      </c>
      <c r="AB10" s="19" t="s">
        <v>10</v>
      </c>
      <c r="AC10" s="20" t="s">
        <v>11</v>
      </c>
      <c r="AD10" s="21" t="s">
        <v>12</v>
      </c>
      <c r="AE10" s="19" t="s">
        <v>13</v>
      </c>
      <c r="AF10" s="19" t="s">
        <v>14</v>
      </c>
      <c r="AG10" s="22" t="s">
        <v>15</v>
      </c>
      <c r="AH10" s="23" t="s">
        <v>16</v>
      </c>
      <c r="AI10" s="24"/>
      <c r="AJ10" s="25" t="s">
        <v>17</v>
      </c>
      <c r="AK10" s="26" t="s">
        <v>18</v>
      </c>
      <c r="AL10" s="25" t="s">
        <v>19</v>
      </c>
    </row>
    <row r="11" spans="1:38" ht="13.5">
      <c r="A11" s="27" t="s">
        <v>20</v>
      </c>
      <c r="B11" s="28"/>
      <c r="C11" s="29"/>
      <c r="D11" s="30"/>
      <c r="E11" s="31">
        <v>3</v>
      </c>
      <c r="F11" s="32" t="s">
        <v>21</v>
      </c>
      <c r="G11" s="33">
        <v>1</v>
      </c>
      <c r="H11" s="31">
        <v>3</v>
      </c>
      <c r="I11" s="32" t="s">
        <v>21</v>
      </c>
      <c r="J11" s="33">
        <v>1</v>
      </c>
      <c r="K11" s="31">
        <v>0</v>
      </c>
      <c r="L11" s="32" t="s">
        <v>21</v>
      </c>
      <c r="M11" s="33">
        <v>4</v>
      </c>
      <c r="N11" s="31">
        <v>2</v>
      </c>
      <c r="O11" s="32" t="s">
        <v>21</v>
      </c>
      <c r="P11" s="33">
        <v>0</v>
      </c>
      <c r="Q11" s="31">
        <v>2</v>
      </c>
      <c r="R11" s="32" t="s">
        <v>21</v>
      </c>
      <c r="S11" s="33">
        <v>0</v>
      </c>
      <c r="T11" s="31">
        <v>1</v>
      </c>
      <c r="U11" s="32" t="s">
        <v>21</v>
      </c>
      <c r="V11" s="33">
        <v>0</v>
      </c>
      <c r="W11" s="31">
        <v>1</v>
      </c>
      <c r="X11" s="32" t="s">
        <v>21</v>
      </c>
      <c r="Y11" s="34">
        <v>4</v>
      </c>
      <c r="Z11" s="35">
        <f>IF(E12="○",1,IF(E12="△",1,IF(E12="●",1)))+IF(H12="○",1,IF(H12="△",1,IF(H12="●",1)))+IF(K12="○",1,IF(K12="△",1,IF(K12="●",1)))+IF(N12="○",1,IF(N12="△",1,IF(N12="●",1)))+IF(Q12="○",1,IF(Q12="△",1,IF(Q12="●",1)))+IF(T12="○",1,IF(T12="△",1,IF(T12="●",1)))+IF(W12="○",1,IF(W12="△",1,IF(W12="●",1)))</f>
        <v>7</v>
      </c>
      <c r="AA11" s="36">
        <f>AB11*3+AC11</f>
        <v>15</v>
      </c>
      <c r="AB11" s="37">
        <f>IF(E12="○",1,IF(E12="△",0,IF(E12="●",0)))+IF(H12="○",1,IF(H12="△",0,IF(H12="●",0)))+IF(K12="○",1,IF(K12="△",0,IF(K12="●",0)))+IF(N12="○",1,IF(N12="△",0,IF(N12="●",0)))+IF(Q12="○",1,IF(Q12="△",0,IF(Q12="●",0)))+IF(T12="○",1,IF(T12="△",0,IF(T12="●",0)))+IF(W12="○",1,IF(W12="△",0,IF(W12="●",0)))</f>
        <v>5</v>
      </c>
      <c r="AC11" s="37">
        <f>IF(E12="○",0,IF(E12="△",1,IF(E12="●",0)))+IF(H12="○",0,IF(H12="△",1,IF(H12="●",0)))+IF(K12="○",0,IF(K12="△",1,IF(K12="●",0)))+IF(N12="○",0,IF(N12="△",1,IF(N12="●",0)))+IF(Q12="○",0,IF(Q12="△",1,IF(Q12="●",0)))+IF(T12="○",0,IF(T12="△",1,IF(T12="●",0)))+IF(W12="○",0,IF(W12="△",1,IF(W12="●",0)))</f>
        <v>0</v>
      </c>
      <c r="AD11" s="37">
        <f>IF(E12="○",0,IF(E12="△",0,IF(E12="●",1)))+IF(H12="○",0,IF(H12="△",0,IF(H12="●",1)))+IF(K12="○",0,IF(K12="△",0,IF(K12="●",1)))+IF(N12="○",0,IF(N12="△",0,IF(N12="●",1)))+IF(Q12="○",0,IF(Q12="△",0,IF(Q12="●",1)))+IF(T12="○",0,IF(T12="△",0,IF(T12="●",1)))+IF(W12="○",0,IF(W12="△",0,IF(W12="●",1)))</f>
        <v>2</v>
      </c>
      <c r="AE11" s="38">
        <f>SUM(E11,H11,K11,N11,Q11,T11,W11)</f>
        <v>12</v>
      </c>
      <c r="AF11" s="39">
        <f>SUM(G11,J11,M11,P11,S11,V11,Y11)</f>
        <v>10</v>
      </c>
      <c r="AG11" s="40">
        <f>AE11-AF11</f>
        <v>2</v>
      </c>
      <c r="AH11" s="41">
        <f>RANK(AL11,AL11:AL26)</f>
        <v>2</v>
      </c>
      <c r="AI11" s="24"/>
      <c r="AJ11" s="42">
        <f>RANK(AE11,AE11:AE26,1)</f>
        <v>5</v>
      </c>
      <c r="AK11" s="42">
        <f>RANK(AG11,AG11:AG26,1)</f>
        <v>4</v>
      </c>
      <c r="AL11" s="42">
        <f>AA11*100+AK11*10+AJ11</f>
        <v>1545</v>
      </c>
    </row>
    <row r="12" spans="1:38" ht="13.5">
      <c r="A12" s="43"/>
      <c r="B12" s="44"/>
      <c r="C12" s="45"/>
      <c r="D12" s="46"/>
      <c r="E12" s="47" t="str">
        <f>IF(E11="","",IF(E11&gt;G11,"○",IF(E11=G11,"△",IF(E11&lt;G11,"●"))))</f>
        <v>○</v>
      </c>
      <c r="F12" s="48"/>
      <c r="G12" s="49"/>
      <c r="H12" s="47" t="str">
        <f>IF(H11="","",IF(H11&gt;J11,"○",IF(H11=J11,"△",IF(H11&lt;J11,"●"))))</f>
        <v>○</v>
      </c>
      <c r="I12" s="48"/>
      <c r="J12" s="49"/>
      <c r="K12" s="47" t="str">
        <f>IF(K11="","",IF(K11&gt;M11,"○",IF(K11=M11,"△",IF(K11&lt;M11,"●"))))</f>
        <v>●</v>
      </c>
      <c r="L12" s="48"/>
      <c r="M12" s="49"/>
      <c r="N12" s="47" t="str">
        <f>IF(N11="","",IF(N11&gt;P11,"○",IF(N11=P11,"△",IF(N11&lt;P11,"●"))))</f>
        <v>○</v>
      </c>
      <c r="O12" s="48"/>
      <c r="P12" s="49"/>
      <c r="Q12" s="47" t="str">
        <f>IF(Q11="","",IF(Q11&gt;S11,"○",IF(Q11=S11,"△",IF(Q11&lt;S11,"●"))))</f>
        <v>○</v>
      </c>
      <c r="R12" s="48"/>
      <c r="S12" s="49"/>
      <c r="T12" s="47" t="str">
        <f>IF(T11="","",IF(T11&gt;V11,"○",IF(T11=V11,"△",IF(T11&lt;V11,"●"))))</f>
        <v>○</v>
      </c>
      <c r="U12" s="48"/>
      <c r="V12" s="49"/>
      <c r="W12" s="47" t="str">
        <f>IF(W11="","",IF(W11&gt;Y11,"○",IF(W11=Y11,"△",IF(W11&lt;Y11,"●"))))</f>
        <v>●</v>
      </c>
      <c r="X12" s="48"/>
      <c r="Y12" s="49"/>
      <c r="Z12" s="50"/>
      <c r="AA12" s="51"/>
      <c r="AB12" s="52"/>
      <c r="AC12" s="52"/>
      <c r="AD12" s="52"/>
      <c r="AE12" s="53"/>
      <c r="AF12" s="54"/>
      <c r="AG12" s="55"/>
      <c r="AH12" s="56"/>
      <c r="AI12" s="24"/>
      <c r="AJ12" s="42"/>
      <c r="AK12" s="42"/>
      <c r="AL12" s="42"/>
    </row>
    <row r="13" spans="1:38" ht="13.5">
      <c r="A13" s="57" t="s">
        <v>22</v>
      </c>
      <c r="B13" s="58">
        <f>IF(G11="","",G11)</f>
        <v>1</v>
      </c>
      <c r="C13" s="59" t="s">
        <v>21</v>
      </c>
      <c r="D13" s="60">
        <f>IF(E11="","",E11)</f>
        <v>3</v>
      </c>
      <c r="E13" s="61"/>
      <c r="F13" s="62"/>
      <c r="G13" s="63"/>
      <c r="H13" s="64"/>
      <c r="I13" s="59" t="s">
        <v>21</v>
      </c>
      <c r="J13" s="65"/>
      <c r="K13" s="64">
        <v>0</v>
      </c>
      <c r="L13" s="59" t="s">
        <v>21</v>
      </c>
      <c r="M13" s="65">
        <v>2</v>
      </c>
      <c r="N13" s="64">
        <v>0</v>
      </c>
      <c r="O13" s="59" t="s">
        <v>21</v>
      </c>
      <c r="P13" s="65">
        <v>0</v>
      </c>
      <c r="Q13" s="64">
        <v>1</v>
      </c>
      <c r="R13" s="59" t="s">
        <v>21</v>
      </c>
      <c r="S13" s="65">
        <v>1</v>
      </c>
      <c r="T13" s="64">
        <v>1</v>
      </c>
      <c r="U13" s="59" t="s">
        <v>21</v>
      </c>
      <c r="V13" s="65">
        <v>2</v>
      </c>
      <c r="W13" s="64">
        <v>0</v>
      </c>
      <c r="X13" s="59" t="s">
        <v>21</v>
      </c>
      <c r="Y13" s="66">
        <v>4</v>
      </c>
      <c r="Z13" s="50">
        <f>IF(B14="○",1,IF(B14="△",1,IF(B14="●",1)))+IF(H14="○",1,IF(H14="△",1,IF(H14="●",1)))+IF(K14="○",1,IF(K14="△",1,IF(K14="●",1)))+IF(N14="○",1,IF(N14="△",1,IF(N14="●",1)))+IF(Q14="○",1,IF(Q14="△",1,IF(Q14="●",1)))+IF(T14="○",1,IF(T14="△",1,IF(T14="●",1)))+IF(W14="○",1,IF(W14="△",1,IF(W14="●",1)))</f>
        <v>6</v>
      </c>
      <c r="AA13" s="67">
        <f>AB13*3+AC13</f>
        <v>2</v>
      </c>
      <c r="AB13" s="52">
        <f>IF(B14="○",1,IF(B14="△",0,IF(B14="●",0)))+IF(H14="○",1,IF(H14="△",0,IF(H14="●",0)))+IF(K14="○",1,IF(K14="△",0,IF(K14="●",0)))+IF(N14="○",1,IF(N14="△",0,IF(N14="●",0)))+IF(Q14="○",1,IF(Q14="△",0,IF(Q14="●",0)))+IF(T14="○",1,IF(T14="△",0,IF(T14="●",0)))+IF(W14="○",1,IF(W14="△",0,IF(W14="●",0)))</f>
        <v>0</v>
      </c>
      <c r="AC13" s="52">
        <f>IF(B14="○",0,IF(B14="△",1,IF(B14="●",0)))+IF(H14="○",0,IF(H14="△",1,IF(H14="●",0)))+IF(K14="○",0,IF(K14="△",1,IF(K14="●",0)))+IF(N14="○",0,IF(N14="△",1,IF(N14="●",0)))+IF(Q14="○",0,IF(Q14="△",1,IF(Q14="●",0)))+IF(T14="○",0,IF(T14="△",1,IF(T14="●",0)))+IF(W14="○",0,IF(W14="△",1,IF(W14="●",0)))</f>
        <v>2</v>
      </c>
      <c r="AD13" s="52">
        <f>IF(B14="○",0,IF(B14="△",0,IF(B14="●",1)))+IF(H14="○",0,IF(H14="△",0,IF(H14="●",1)))+IF(K14="○",0,IF(K14="△",0,IF(K14="●",1)))+IF(N14="○",0,IF(N14="△",0,IF(N14="●",1)))+IF(Q14="○",0,IF(Q14="△",0,IF(Q14="●",1)))+IF(T14="○",0,IF(T14="△",0,IF(T14="●",1)))+IF(W14="○",0,IF(W14="△",0,IF(W14="●",1)))</f>
        <v>4</v>
      </c>
      <c r="AE13" s="52">
        <f>SUM(B13,H13,K13,N13,Q13,T13,W13)</f>
        <v>3</v>
      </c>
      <c r="AF13" s="52">
        <f>SUM(D13,J13,M13,P13,S13,V13,Y13)</f>
        <v>12</v>
      </c>
      <c r="AG13" s="55">
        <f>AE13-AF13</f>
        <v>-9</v>
      </c>
      <c r="AH13" s="56">
        <f>RANK(AL13,AL11:AL26)</f>
        <v>7</v>
      </c>
      <c r="AI13" s="24"/>
      <c r="AJ13" s="42">
        <f>RANK(AE13,AE11:AE26,1)</f>
        <v>2</v>
      </c>
      <c r="AK13" s="42">
        <f>RANK(AG13,AG11:AG26,1)</f>
        <v>2</v>
      </c>
      <c r="AL13" s="42">
        <f>AA13*100+AK13*10+AJ13</f>
        <v>222</v>
      </c>
    </row>
    <row r="14" spans="1:38" ht="13.5">
      <c r="A14" s="43"/>
      <c r="B14" s="47" t="str">
        <f>IF(B13="","",IF(B13&gt;D13,"○",IF(B13=D13,"△",IF(B13&lt;D13,"●"))))</f>
        <v>●</v>
      </c>
      <c r="C14" s="48"/>
      <c r="D14" s="49"/>
      <c r="E14" s="68"/>
      <c r="F14" s="45"/>
      <c r="G14" s="46"/>
      <c r="H14" s="47">
        <f>IF(H13="","",IF(H13&gt;J13,"○",IF(H13=J13,"△",IF(H13&lt;J13,"●"))))</f>
      </c>
      <c r="I14" s="48"/>
      <c r="J14" s="49"/>
      <c r="K14" s="47" t="str">
        <f>IF(K13="","",IF(K13&gt;M13,"○",IF(K13=M13,"△",IF(K13&lt;M13,"●"))))</f>
        <v>●</v>
      </c>
      <c r="L14" s="48"/>
      <c r="M14" s="49"/>
      <c r="N14" s="47" t="str">
        <f>IF(N13="","",IF(N13&gt;P13,"○",IF(N13=P13,"△",IF(N13&lt;P13,"●"))))</f>
        <v>△</v>
      </c>
      <c r="O14" s="48"/>
      <c r="P14" s="49"/>
      <c r="Q14" s="47" t="str">
        <f>IF(Q13="","",IF(Q13&gt;S13,"○",IF(Q13=S13,"△",IF(Q13&lt;S13,"●"))))</f>
        <v>△</v>
      </c>
      <c r="R14" s="48"/>
      <c r="S14" s="49"/>
      <c r="T14" s="47" t="str">
        <f>IF(T13="","",IF(T13&gt;V13,"○",IF(T13=V13,"△",IF(T13&lt;V13,"●"))))</f>
        <v>●</v>
      </c>
      <c r="U14" s="48"/>
      <c r="V14" s="49"/>
      <c r="W14" s="47" t="str">
        <f>IF(W13="","",IF(W13&gt;Y13,"○",IF(W13=Y13,"△",IF(W13&lt;Y13,"●"))))</f>
        <v>●</v>
      </c>
      <c r="X14" s="48"/>
      <c r="Y14" s="49"/>
      <c r="Z14" s="50"/>
      <c r="AA14" s="67"/>
      <c r="AB14" s="52"/>
      <c r="AC14" s="52"/>
      <c r="AD14" s="52"/>
      <c r="AE14" s="52"/>
      <c r="AF14" s="52"/>
      <c r="AG14" s="55"/>
      <c r="AH14" s="56"/>
      <c r="AI14" s="24"/>
      <c r="AJ14" s="42"/>
      <c r="AK14" s="42"/>
      <c r="AL14" s="42"/>
    </row>
    <row r="15" spans="1:38" ht="13.5">
      <c r="A15" s="57" t="s">
        <v>23</v>
      </c>
      <c r="B15" s="58">
        <f>IF(J11="","",J11)</f>
        <v>1</v>
      </c>
      <c r="C15" s="59" t="s">
        <v>21</v>
      </c>
      <c r="D15" s="60">
        <f>IF(H11="","",H11)</f>
        <v>3</v>
      </c>
      <c r="E15" s="69">
        <f>IF(J13="","",J13)</f>
      </c>
      <c r="F15" s="59" t="s">
        <v>21</v>
      </c>
      <c r="G15" s="60">
        <f>IF(H13="","",H13)</f>
      </c>
      <c r="H15" s="70"/>
      <c r="I15" s="70"/>
      <c r="J15" s="70"/>
      <c r="K15" s="64">
        <v>1</v>
      </c>
      <c r="L15" s="59" t="s">
        <v>21</v>
      </c>
      <c r="M15" s="65">
        <v>1</v>
      </c>
      <c r="N15" s="64">
        <v>0</v>
      </c>
      <c r="O15" s="59" t="s">
        <v>21</v>
      </c>
      <c r="P15" s="65">
        <v>2</v>
      </c>
      <c r="Q15" s="64">
        <v>4</v>
      </c>
      <c r="R15" s="59" t="s">
        <v>21</v>
      </c>
      <c r="S15" s="65">
        <v>0</v>
      </c>
      <c r="T15" s="64">
        <v>3</v>
      </c>
      <c r="U15" s="59" t="s">
        <v>21</v>
      </c>
      <c r="V15" s="65">
        <v>0</v>
      </c>
      <c r="W15" s="71">
        <v>1</v>
      </c>
      <c r="X15" s="59" t="s">
        <v>21</v>
      </c>
      <c r="Y15" s="66">
        <v>0</v>
      </c>
      <c r="Z15" s="50">
        <f>IF(B16="○",1,IF(B16="△",1,IF(B16="●",1)))+IF(E16="○",1,IF(E16="△",1,IF(E16="●",1)))+IF(K16="○",1,IF(K16="△",1,IF(K16="●",1)))+IF(N16="○",1,IF(N16="△",1,IF(N16="●",1)))+IF(Q16="○",1,IF(Q16="△",1,IF(Q16="●",1)))+IF(T16="○",1,IF(T16="△",1,IF(T16="●",1)))+IF(W16="○",1,IF(W16="△",1,IF(W16="●",1)))</f>
        <v>6</v>
      </c>
      <c r="AA15" s="67">
        <f>AB15*3+AC15</f>
        <v>10</v>
      </c>
      <c r="AB15" s="52">
        <f>IF(E16="○",1,IF(E16="△",0,IF(E16="●",0)))+IF(B16="○",1,IF(B16="△",0,IF(B16="●",0)))+IF(K16="○",1,IF(K16="△",0,IF(K16="●",0)))+IF(N16="○",1,IF(N16="△",0,IF(N16="●",0)))+IF(Q16="○",1,IF(Q16="△",0,IF(Q16="●",0)))+IF(T16="○",1,IF(T16="△",0,IF(T16="●",0)))+IF(W16="○",1,IF(W16="△",0,IF(W16="●",0)))</f>
        <v>3</v>
      </c>
      <c r="AC15" s="52">
        <f>IF(E16="○",0,IF(E16="△",1,IF(E16="●",0)))+IF(B16="○",0,IF(B16="△",1,IF(B16="●",0)))+IF(K16="○",0,IF(K16="△",1,IF(K16="●",0)))+IF(N16="○",0,IF(N16="△",1,IF(N16="●",0)))+IF(Q16="○",0,IF(Q16="△",1,IF(Q16="●",0)))+IF(T16="○",0,IF(T16="△",1,IF(T16="●",0)))+IF(W16="○",0,IF(W16="△",1,IF(W16="●",0)))</f>
        <v>1</v>
      </c>
      <c r="AD15" s="52">
        <f>IF(E16="○",0,IF(E16="△",0,IF(E16="●",1)))+IF(B16="○",0,IF(B16="△",0,IF(B16="●",1)))+IF(K16="○",0,IF(K16="△",0,IF(K16="●",1)))+IF(N16="○",0,IF(N16="△",0,IF(N16="●",1)))+IF(Q16="○",0,IF(Q16="△",0,IF(Q16="●",1)))+IF(T16="○",0,IF(T16="△",0,IF(T16="●",1)))+IF(W16="○",0,IF(W16="△",0,IF(W16="●",1)))</f>
        <v>2</v>
      </c>
      <c r="AE15" s="52">
        <f>SUM(E15,B15,K15,N15,Q15,T15,W15)</f>
        <v>10</v>
      </c>
      <c r="AF15" s="52">
        <f>SUM(G15,D15,M15,P15,S15,V15,Y15)</f>
        <v>6</v>
      </c>
      <c r="AG15" s="55">
        <f>AE15-AF15</f>
        <v>4</v>
      </c>
      <c r="AH15" s="56">
        <f>RANK(AL15,AL11:AL26)</f>
        <v>4</v>
      </c>
      <c r="AI15" s="24"/>
      <c r="AJ15" s="42">
        <f>RANK(AE15,AE11:AE26,1)</f>
        <v>4</v>
      </c>
      <c r="AK15" s="42">
        <f>RANK(AG15,AG11:AG26,1)</f>
        <v>5</v>
      </c>
      <c r="AL15" s="42">
        <f>AA15*100+AK15*10+AJ15</f>
        <v>1054</v>
      </c>
    </row>
    <row r="16" spans="1:38" ht="13.5">
      <c r="A16" s="43"/>
      <c r="B16" s="47" t="str">
        <f>IF(B15="","",IF(B15&gt;D15,"○",IF(B15=D15,"△",IF(B15&lt;D15,"●"))))</f>
        <v>●</v>
      </c>
      <c r="C16" s="48"/>
      <c r="D16" s="49"/>
      <c r="E16" s="47">
        <f>IF(E15="","",IF(E15&gt;G15,"○",IF(E15=G15,"△",IF(E15&lt;G15,"●"))))</f>
      </c>
      <c r="F16" s="48"/>
      <c r="G16" s="49"/>
      <c r="H16" s="72"/>
      <c r="I16" s="72"/>
      <c r="J16" s="72"/>
      <c r="K16" s="47" t="str">
        <f>IF(K15="","",IF(K15&gt;M15,"○",IF(K15=M15,"△",IF(K15&lt;M15,"●"))))</f>
        <v>△</v>
      </c>
      <c r="L16" s="48"/>
      <c r="M16" s="49"/>
      <c r="N16" s="47" t="str">
        <f>IF(N15="","",IF(N15&gt;P15,"○",IF(N15=P15,"△",IF(N15&lt;P15,"●"))))</f>
        <v>●</v>
      </c>
      <c r="O16" s="48"/>
      <c r="P16" s="49"/>
      <c r="Q16" s="47" t="str">
        <f>IF(Q15="","",IF(Q15&gt;S15,"○",IF(Q15=S15,"△",IF(Q15&lt;S15,"●"))))</f>
        <v>○</v>
      </c>
      <c r="R16" s="48"/>
      <c r="S16" s="49"/>
      <c r="T16" s="47" t="str">
        <f>IF(T15="","",IF(T15&gt;V15,"○",IF(T15=V15,"△",IF(T15&lt;V15,"●"))))</f>
        <v>○</v>
      </c>
      <c r="U16" s="48"/>
      <c r="V16" s="49"/>
      <c r="W16" s="47" t="str">
        <f>IF(W15="","",IF(W15&gt;Y15,"○",IF(W15=Y15,"△",IF(W15&lt;Y15,"●"))))</f>
        <v>○</v>
      </c>
      <c r="X16" s="48"/>
      <c r="Y16" s="49"/>
      <c r="Z16" s="50"/>
      <c r="AA16" s="67"/>
      <c r="AB16" s="52"/>
      <c r="AC16" s="52"/>
      <c r="AD16" s="52"/>
      <c r="AE16" s="52"/>
      <c r="AF16" s="52"/>
      <c r="AG16" s="55"/>
      <c r="AH16" s="56"/>
      <c r="AI16" s="24"/>
      <c r="AJ16" s="42"/>
      <c r="AK16" s="42"/>
      <c r="AL16" s="42"/>
    </row>
    <row r="17" spans="1:38" ht="13.5">
      <c r="A17" s="57" t="s">
        <v>24</v>
      </c>
      <c r="B17" s="58">
        <f>IF(M11="","",M11)</f>
        <v>4</v>
      </c>
      <c r="C17" s="59" t="s">
        <v>21</v>
      </c>
      <c r="D17" s="60">
        <f>IF(K11="","",K11)</f>
        <v>0</v>
      </c>
      <c r="E17" s="69">
        <f>IF(M13="","",M13)</f>
        <v>2</v>
      </c>
      <c r="F17" s="59" t="s">
        <v>21</v>
      </c>
      <c r="G17" s="60">
        <f>IF(K13="","",K13)</f>
        <v>0</v>
      </c>
      <c r="H17" s="69">
        <f>IF(M15="","",M15)</f>
        <v>1</v>
      </c>
      <c r="I17" s="59" t="s">
        <v>21</v>
      </c>
      <c r="J17" s="60">
        <f>IF(K15="","",K15)</f>
        <v>1</v>
      </c>
      <c r="K17" s="61"/>
      <c r="L17" s="62"/>
      <c r="M17" s="63"/>
      <c r="N17" s="64">
        <v>2</v>
      </c>
      <c r="O17" s="59" t="s">
        <v>21</v>
      </c>
      <c r="P17" s="65">
        <v>4</v>
      </c>
      <c r="Q17" s="64">
        <v>1</v>
      </c>
      <c r="R17" s="59" t="s">
        <v>21</v>
      </c>
      <c r="S17" s="65">
        <v>0</v>
      </c>
      <c r="T17" s="64">
        <v>4</v>
      </c>
      <c r="U17" s="59" t="s">
        <v>21</v>
      </c>
      <c r="V17" s="65">
        <v>1</v>
      </c>
      <c r="W17" s="71">
        <v>2</v>
      </c>
      <c r="X17" s="59" t="s">
        <v>21</v>
      </c>
      <c r="Y17" s="66">
        <v>0</v>
      </c>
      <c r="Z17" s="50">
        <f>IF(E18="○",1,IF(E18="△",1,IF(E18="●",1)))+IF(H18="○",1,IF(H18="△",1,IF(H18="●",1)))+IF(B18="○",1,IF(B18="△",1,IF(B18="●",1)))+IF(N18="○",1,IF(N18="△",1,IF(N18="●",1)))+IF(Q18="○",1,IF(Q18="△",1,IF(Q18="●",1)))+IF(T18="○",1,IF(T18="△",1,IF(T18="●",1)))+IF(W18="○",1,IF(W18="△",1,IF(W18="●",1)))</f>
        <v>7</v>
      </c>
      <c r="AA17" s="67">
        <f>AB17*3+AC17</f>
        <v>16</v>
      </c>
      <c r="AB17" s="52">
        <f>IF(E18="○",1,IF(E18="△",0,IF(E18="●",0)))+IF(H18="○",1,IF(H18="△",0,IF(H18="●",0)))+IF(B18="○",1,IF(B18="△",0,IF(B18="●",0)))+IF(N18="○",1,IF(N18="△",0,IF(N18="●",0)))+IF(Q18="○",1,IF(Q18="△",0,IF(Q18="●",0)))+IF(T18="○",1,IF(T18="△",0,IF(T18="●",0)))+IF(W18="○",1,IF(W18="△",0,IF(W18="●",0)))</f>
        <v>5</v>
      </c>
      <c r="AC17" s="52">
        <f>IF(E18="○",0,IF(E18="△",1,IF(E18="●",0)))+IF(H18="○",0,IF(H18="△",1,IF(H18="●",0)))+IF(B18="○",0,IF(B18="△",1,IF(B18="●",0)))+IF(N18="○",0,IF(N18="△",1,IF(N18="●",0)))+IF(Q18="○",0,IF(Q18="△",1,IF(Q18="●",0)))+IF(T18="○",0,IF(T18="△",1,IF(T18="●",0)))+IF(W18="○",0,IF(W18="△",1,IF(W18="●",0)))</f>
        <v>1</v>
      </c>
      <c r="AD17" s="52">
        <f>IF(E18="○",0,IF(E18="△",0,IF(E18="●",1)))+IF(H18="○",0,IF(H18="△",0,IF(H18="●",1)))+IF(B18="○",0,IF(B18="△",0,IF(B18="●",1)))+IF(N18="○",0,IF(N18="△",0,IF(N18="●",1)))+IF(Q18="○",0,IF(Q18="△",0,IF(Q18="●",1)))+IF(T18="○",0,IF(T18="△",0,IF(T18="●",1)))+IF(W18="○",0,IF(W18="△",0,IF(W18="●",1)))</f>
        <v>1</v>
      </c>
      <c r="AE17" s="52">
        <f>SUM(E17,H17,B17,N17,Q17,T17,W17)</f>
        <v>16</v>
      </c>
      <c r="AF17" s="52">
        <f>SUM(G17,J17,D17,P17,S17,V17,Y17)</f>
        <v>6</v>
      </c>
      <c r="AG17" s="55">
        <f>AE17-AF17</f>
        <v>10</v>
      </c>
      <c r="AH17" s="56">
        <f>RANK(AL17,AL11:AL26)</f>
        <v>1</v>
      </c>
      <c r="AI17" s="24"/>
      <c r="AJ17" s="42">
        <f>RANK(AE17,AE11:AE26,1)</f>
        <v>7</v>
      </c>
      <c r="AK17" s="42">
        <f>RANK(AG17,AG11:AG26,1)</f>
        <v>6</v>
      </c>
      <c r="AL17" s="42">
        <f>AA17*100+AK17*10+AJ17</f>
        <v>1667</v>
      </c>
    </row>
    <row r="18" spans="1:38" ht="13.5">
      <c r="A18" s="43"/>
      <c r="B18" s="47" t="str">
        <f>IF(B17="","",IF(B17&gt;D17,"○",IF(B17=D17,"△",IF(B17&lt;D17,"●"))))</f>
        <v>○</v>
      </c>
      <c r="C18" s="48"/>
      <c r="D18" s="49"/>
      <c r="E18" s="47" t="str">
        <f>IF(E17="","",IF(E17&gt;G17,"○",IF(E17=G17,"△",IF(E17&lt;G17,"●"))))</f>
        <v>○</v>
      </c>
      <c r="F18" s="48"/>
      <c r="G18" s="49"/>
      <c r="H18" s="47" t="str">
        <f>IF(H17="","",IF(H17&gt;J17,"○",IF(H17=J17,"△",IF(H17&lt;J17,"●"))))</f>
        <v>△</v>
      </c>
      <c r="I18" s="48"/>
      <c r="J18" s="49"/>
      <c r="K18" s="68"/>
      <c r="L18" s="45"/>
      <c r="M18" s="46"/>
      <c r="N18" s="47" t="str">
        <f>IF(N17="","",IF(N17&gt;P17,"○",IF(N17=P17,"△",IF(N17&lt;P17,"●"))))</f>
        <v>●</v>
      </c>
      <c r="O18" s="48"/>
      <c r="P18" s="49"/>
      <c r="Q18" s="47" t="str">
        <f>IF(Q17="","",IF(Q17&gt;S17,"○",IF(Q17=S17,"△",IF(Q17&lt;S17,"●"))))</f>
        <v>○</v>
      </c>
      <c r="R18" s="48"/>
      <c r="S18" s="49"/>
      <c r="T18" s="47" t="str">
        <f>IF(T17="","",IF(T17&gt;V17,"○",IF(T17=V17,"△",IF(T17&lt;V17,"●"))))</f>
        <v>○</v>
      </c>
      <c r="U18" s="48"/>
      <c r="V18" s="49"/>
      <c r="W18" s="47" t="str">
        <f>IF(W17="","",IF(W17&gt;Y17,"○",IF(W17=Y17,"△",IF(W17&lt;Y17,"●"))))</f>
        <v>○</v>
      </c>
      <c r="X18" s="48"/>
      <c r="Y18" s="49"/>
      <c r="Z18" s="50"/>
      <c r="AA18" s="67"/>
      <c r="AB18" s="52"/>
      <c r="AC18" s="52"/>
      <c r="AD18" s="52"/>
      <c r="AE18" s="52"/>
      <c r="AF18" s="52"/>
      <c r="AG18" s="55"/>
      <c r="AH18" s="56"/>
      <c r="AI18" s="24"/>
      <c r="AJ18" s="42"/>
      <c r="AK18" s="42"/>
      <c r="AL18" s="42"/>
    </row>
    <row r="19" spans="1:38" ht="13.5">
      <c r="A19" s="57" t="s">
        <v>25</v>
      </c>
      <c r="B19" s="58">
        <f>IF(P11="","",P11)</f>
        <v>0</v>
      </c>
      <c r="C19" s="59" t="s">
        <v>21</v>
      </c>
      <c r="D19" s="60">
        <f>IF(N11="","",N11)</f>
        <v>2</v>
      </c>
      <c r="E19" s="69">
        <f>IF(P13="","",P13)</f>
        <v>0</v>
      </c>
      <c r="F19" s="59" t="s">
        <v>21</v>
      </c>
      <c r="G19" s="60">
        <f>IF(N13="","",N13)</f>
        <v>0</v>
      </c>
      <c r="H19" s="69">
        <f>IF(P15="","",P15)</f>
        <v>2</v>
      </c>
      <c r="I19" s="59" t="s">
        <v>21</v>
      </c>
      <c r="J19" s="60">
        <f>IF(N15="","",N15)</f>
        <v>0</v>
      </c>
      <c r="K19" s="69">
        <f>IF(P17="","",P17)</f>
        <v>4</v>
      </c>
      <c r="L19" s="59" t="s">
        <v>21</v>
      </c>
      <c r="M19" s="60">
        <f>IF(N17="","",N17)</f>
        <v>2</v>
      </c>
      <c r="N19" s="61"/>
      <c r="O19" s="62"/>
      <c r="P19" s="63"/>
      <c r="Q19" s="64">
        <v>4</v>
      </c>
      <c r="R19" s="59" t="s">
        <v>21</v>
      </c>
      <c r="S19" s="65">
        <v>0</v>
      </c>
      <c r="T19" s="64">
        <v>4</v>
      </c>
      <c r="U19" s="59" t="s">
        <v>21</v>
      </c>
      <c r="V19" s="65">
        <v>1</v>
      </c>
      <c r="W19" s="71">
        <v>1</v>
      </c>
      <c r="X19" s="59" t="s">
        <v>21</v>
      </c>
      <c r="Y19" s="66">
        <v>0</v>
      </c>
      <c r="Z19" s="50">
        <f>IF(E20="○",1,IF(E20="△",1,IF(E20="●",1)))+IF(H20="○",1,IF(H20="△",1,IF(H20="●",1)))+IF(K20="○",1,IF(K20="△",1,IF(K20="●",1)))+IF(B20="○",1,IF(B20="△",1,IF(B20="●",1)))+IF(Q20="○",1,IF(Q20="△",1,IF(Q20="●",1)))+IF(T20="○",1,IF(T20="△",1,IF(T20="●",1)))+IF(W20="○",1,IF(W20="△",1,IF(W20="●",1)))</f>
        <v>7</v>
      </c>
      <c r="AA19" s="67">
        <f>AB19*3+AC19-3</f>
        <v>13</v>
      </c>
      <c r="AB19" s="52">
        <f>IF(E20="○",1,IF(E20="△",0,IF(E20="●",0)))+IF(H20="○",1,IF(H20="△",0,IF(H20="●",0)))+IF(K20="○",1,IF(K20="△",0,IF(K20="●",0)))+IF(B20="○",1,IF(B20="△",0,IF(B20="●",0)))+IF(Q20="○",1,IF(Q20="△",0,IF(Q20="●",0)))+IF(T20="○",1,IF(T20="△",0,IF(T20="●",0)))+IF(W20="○",1,IF(W20="△",0,IF(W20="●",0)))</f>
        <v>5</v>
      </c>
      <c r="AC19" s="52">
        <f>IF(E20="○",0,IF(E20="△",1,IF(E20="●",0)))+IF(H20="○",0,IF(H20="△",1,IF(H20="●",0)))+IF(K20="○",0,IF(K20="△",1,IF(K20="●",0)))+IF(B20="○",0,IF(B20="△",1,IF(B20="●",0)))+IF(Q20="○",0,IF(Q20="△",1,IF(Q20="●",0)))+IF(T20="○",0,IF(T20="△",1,IF(T20="●",0)))+IF(W20="○",0,IF(W20="△",1,IF(W20="●",0)))</f>
        <v>1</v>
      </c>
      <c r="AD19" s="52">
        <f>IF(E20="○",0,IF(E20="△",0,IF(E20="●",1)))+IF(H20="○",0,IF(H20="△",0,IF(H20="●",1)))+IF(K20="○",0,IF(K20="△",0,IF(K20="●",1)))+IF(B20="○",0,IF(B20="△",0,IF(B20="●",1)))+IF(Q20="○",0,IF(Q20="△",0,IF(Q20="●",1)))+IF(T20="○",0,IF(T20="△",0,IF(T20="●",1)))+IF(W20="○",0,IF(W20="△",0,IF(W20="●",1)))</f>
        <v>1</v>
      </c>
      <c r="AE19" s="52">
        <f>SUM(E19,H19,K19,B19,Q19,T19,W19)</f>
        <v>15</v>
      </c>
      <c r="AF19" s="52">
        <f>SUM(G19,J19,M19,D19,S19,V19,Y19)</f>
        <v>5</v>
      </c>
      <c r="AG19" s="55">
        <f>AE19-AF19</f>
        <v>10</v>
      </c>
      <c r="AH19" s="56">
        <f>RANK(AL19,AL11:AL26)</f>
        <v>3</v>
      </c>
      <c r="AI19" s="24"/>
      <c r="AJ19" s="42">
        <f>RANK(AE19,AE11:AE26,1)</f>
        <v>6</v>
      </c>
      <c r="AK19" s="42">
        <f>RANK(AG19,AG11:AG26,1)</f>
        <v>6</v>
      </c>
      <c r="AL19" s="42">
        <f>AA19*100+AK19*10+AJ19</f>
        <v>1366</v>
      </c>
    </row>
    <row r="20" spans="1:38" ht="13.5">
      <c r="A20" s="43"/>
      <c r="B20" s="47" t="str">
        <f>IF(B19="","",IF(B19&gt;D19,"○",IF(B19=D19,"△",IF(B19&lt;D19,"●"))))</f>
        <v>●</v>
      </c>
      <c r="C20" s="48"/>
      <c r="D20" s="49"/>
      <c r="E20" s="47" t="str">
        <f>IF(E19="","",IF(E19&gt;G19,"○",IF(E19=G19,"△",IF(E19&lt;G19,"●"))))</f>
        <v>△</v>
      </c>
      <c r="F20" s="48"/>
      <c r="G20" s="49"/>
      <c r="H20" s="47" t="str">
        <f>IF(H19="","",IF(H19&gt;J19,"○",IF(H19=J19,"△",IF(H19&lt;J19,"●"))))</f>
        <v>○</v>
      </c>
      <c r="I20" s="48"/>
      <c r="J20" s="49"/>
      <c r="K20" s="47" t="str">
        <f>IF(K19="","",IF(K19&gt;M19,"○",IF(K19=M19,"△",IF(K19&lt;M19,"●"))))</f>
        <v>○</v>
      </c>
      <c r="L20" s="48"/>
      <c r="M20" s="49"/>
      <c r="N20" s="68"/>
      <c r="O20" s="45"/>
      <c r="P20" s="46"/>
      <c r="Q20" s="47" t="str">
        <f>IF(Q19="","",IF(Q19&gt;S19,"○",IF(Q19=S19,"△",IF(Q19&lt;S19,"●"))))</f>
        <v>○</v>
      </c>
      <c r="R20" s="48"/>
      <c r="S20" s="49"/>
      <c r="T20" s="47" t="str">
        <f>IF(T19="","",IF(T19&gt;V19,"○",IF(T19=V19,"△",IF(T19&lt;V19,"●"))))</f>
        <v>○</v>
      </c>
      <c r="U20" s="48"/>
      <c r="V20" s="49"/>
      <c r="W20" s="47" t="str">
        <f>IF(W19="","",IF(W19&gt;Y19,"○",IF(W19=Y19,"△",IF(W19&lt;Y19,"●"))))</f>
        <v>○</v>
      </c>
      <c r="X20" s="48"/>
      <c r="Y20" s="49"/>
      <c r="Z20" s="50"/>
      <c r="AA20" s="67"/>
      <c r="AB20" s="52"/>
      <c r="AC20" s="52"/>
      <c r="AD20" s="52"/>
      <c r="AE20" s="52"/>
      <c r="AF20" s="52"/>
      <c r="AG20" s="55"/>
      <c r="AH20" s="56"/>
      <c r="AI20" s="24"/>
      <c r="AJ20" s="42"/>
      <c r="AK20" s="42"/>
      <c r="AL20" s="42"/>
    </row>
    <row r="21" spans="1:38" ht="13.5">
      <c r="A21" s="57" t="s">
        <v>26</v>
      </c>
      <c r="B21" s="58">
        <f>IF(S11="","",S11)</f>
        <v>0</v>
      </c>
      <c r="C21" s="59" t="s">
        <v>21</v>
      </c>
      <c r="D21" s="60">
        <f>IF(Q11="","",Q11)</f>
        <v>2</v>
      </c>
      <c r="E21" s="69">
        <f>IF(S13="","",S13)</f>
        <v>1</v>
      </c>
      <c r="F21" s="59" t="s">
        <v>21</v>
      </c>
      <c r="G21" s="60">
        <f>IF(Q13="","",Q13)</f>
        <v>1</v>
      </c>
      <c r="H21" s="69">
        <f>IF(S15="","",S15)</f>
        <v>0</v>
      </c>
      <c r="I21" s="59" t="s">
        <v>21</v>
      </c>
      <c r="J21" s="60">
        <f>IF(Q15="","",Q15)</f>
        <v>4</v>
      </c>
      <c r="K21" s="69">
        <f>IF(S17="","",S17)</f>
        <v>0</v>
      </c>
      <c r="L21" s="59" t="s">
        <v>21</v>
      </c>
      <c r="M21" s="60">
        <f>IF(Q17="","",Q17)</f>
        <v>1</v>
      </c>
      <c r="N21" s="69">
        <f>IF(S19="","",S19)</f>
        <v>0</v>
      </c>
      <c r="O21" s="59" t="s">
        <v>21</v>
      </c>
      <c r="P21" s="60">
        <f>IF(Q19="","",Q19)</f>
        <v>4</v>
      </c>
      <c r="Q21" s="61"/>
      <c r="R21" s="62"/>
      <c r="S21" s="63"/>
      <c r="T21" s="64">
        <v>0</v>
      </c>
      <c r="U21" s="59" t="s">
        <v>21</v>
      </c>
      <c r="V21" s="65">
        <v>4</v>
      </c>
      <c r="W21" s="71">
        <v>0</v>
      </c>
      <c r="X21" s="59" t="s">
        <v>21</v>
      </c>
      <c r="Y21" s="66">
        <v>10</v>
      </c>
      <c r="Z21" s="50">
        <f>IF(E22="○",1,IF(E22="△",1,IF(E22="●",1)))+IF(H22="○",1,IF(H22="△",1,IF(H22="●",1)))+IF(K22="○",1,IF(K22="△",1,IF(K22="●",1)))+IF(N22="○",1,IF(N22="△",1,IF(N22="●",1)))+IF(B22="○",1,IF(B22="△",1,IF(B22="●",1)))+IF(T22="○",1,IF(T22="△",1,IF(T22="●",1)))+IF(W22="○",1,IF(W22="△",1,IF(W22="●",1)))</f>
        <v>7</v>
      </c>
      <c r="AA21" s="67">
        <f>AB21*3+AC21</f>
        <v>1</v>
      </c>
      <c r="AB21" s="52">
        <f>IF(E22="○",1,IF(E22="△",0,IF(E22="●",0)))+IF(H22="○",1,IF(H22="△",0,IF(H22="●",0)))+IF(K22="○",1,IF(K22="△",0,IF(K22="●",0)))+IF(N22="○",1,IF(N22="△",0,IF(N22="●",0)))+IF(B22="○",1,IF(B22="△",0,IF(B22="●",0)))+IF(T22="○",1,IF(T22="△",0,IF(T22="●",0)))+IF(W22="○",1,IF(W22="△",0,IF(W22="●",0)))</f>
        <v>0</v>
      </c>
      <c r="AC21" s="52">
        <f>IF(E22="○",0,IF(E22="△",1,IF(E22="●",0)))+IF(H22="○",0,IF(H22="△",1,IF(H22="●",0)))+IF(K22="○",0,IF(K22="△",1,IF(K22="●",0)))+IF(N22="○",0,IF(N22="△",1,IF(N22="●",0)))+IF(B22="○",0,IF(B22="△",1,IF(B22="●",0)))+IF(T22="○",0,IF(T22="△",1,IF(T22="●",0)))+IF(W22="○",0,IF(W22="△",1,IF(W22="●",0)))</f>
        <v>1</v>
      </c>
      <c r="AD21" s="52">
        <f>IF(E22="○",0,IF(E22="△",0,IF(E22="●",1)))+IF(H22="○",0,IF(H22="△",0,IF(H22="●",1)))+IF(K22="○",0,IF(K22="△",0,IF(K22="●",1)))+IF(N22="○",0,IF(N22="△",0,IF(N22="●",1)))+IF(B22="○",0,IF(B22="△",0,IF(B22="●",1)))+IF(T22="○",0,IF(T22="△",0,IF(T22="●",1)))+IF(W22="○",0,IF(W22="△",0,IF(W22="●",1)))</f>
        <v>6</v>
      </c>
      <c r="AE21" s="52">
        <f>SUM(E21,H21,K21,N21,B21,T21,W21)</f>
        <v>1</v>
      </c>
      <c r="AF21" s="52">
        <f>SUM(G21,J21,M21,P21,D21,V21,Y21)</f>
        <v>26</v>
      </c>
      <c r="AG21" s="55">
        <f>AE21-AF21</f>
        <v>-25</v>
      </c>
      <c r="AH21" s="56">
        <f>RANK(AL21,AL11:AL26)</f>
        <v>8</v>
      </c>
      <c r="AI21" s="24"/>
      <c r="AJ21" s="42">
        <f>RANK(AE21,AE11:AE26,1)</f>
        <v>1</v>
      </c>
      <c r="AK21" s="42">
        <f>RANK(AG21,AG11:AG26,1)</f>
        <v>1</v>
      </c>
      <c r="AL21" s="42">
        <f>AA21*100+AK21*10+AJ21</f>
        <v>111</v>
      </c>
    </row>
    <row r="22" spans="1:38" ht="13.5">
      <c r="A22" s="43"/>
      <c r="B22" s="47" t="str">
        <f>IF(B21="","",IF(B21&gt;D21,"○",IF(B21=D21,"△",IF(B21&lt;D21,"●"))))</f>
        <v>●</v>
      </c>
      <c r="C22" s="48"/>
      <c r="D22" s="49"/>
      <c r="E22" s="47" t="str">
        <f>IF(E21="","",IF(E21&gt;G21,"○",IF(E21=G21,"△",IF(E21&lt;G21,"●"))))</f>
        <v>△</v>
      </c>
      <c r="F22" s="48"/>
      <c r="G22" s="49"/>
      <c r="H22" s="47" t="str">
        <f>IF(H21="","",IF(H21&gt;J21,"○",IF(H21=J21,"△",IF(H21&lt;J21,"●"))))</f>
        <v>●</v>
      </c>
      <c r="I22" s="48"/>
      <c r="J22" s="49"/>
      <c r="K22" s="47" t="str">
        <f>IF(K21="","",IF(K21&gt;M21,"○",IF(K21=M21,"△",IF(K21&lt;M21,"●"))))</f>
        <v>●</v>
      </c>
      <c r="L22" s="48"/>
      <c r="M22" s="49"/>
      <c r="N22" s="47" t="str">
        <f>IF(N21="","",IF(N21&gt;P21,"○",IF(N21=P21,"△",IF(N21&lt;P21,"●"))))</f>
        <v>●</v>
      </c>
      <c r="O22" s="48"/>
      <c r="P22" s="49"/>
      <c r="Q22" s="68"/>
      <c r="R22" s="45"/>
      <c r="S22" s="46"/>
      <c r="T22" s="47" t="str">
        <f>IF(T21="","",IF(T21&gt;V21,"○",IF(T21=V21,"△",IF(T21&lt;V21,"●"))))</f>
        <v>●</v>
      </c>
      <c r="U22" s="48"/>
      <c r="V22" s="49"/>
      <c r="W22" s="47" t="str">
        <f>IF(W21="","",IF(W21&gt;Y21,"○",IF(W21=Y21,"△",IF(W21&lt;Y21,"●"))))</f>
        <v>●</v>
      </c>
      <c r="X22" s="48"/>
      <c r="Y22" s="49"/>
      <c r="Z22" s="50"/>
      <c r="AA22" s="67"/>
      <c r="AB22" s="52"/>
      <c r="AC22" s="52"/>
      <c r="AD22" s="52"/>
      <c r="AE22" s="52"/>
      <c r="AF22" s="52"/>
      <c r="AG22" s="55"/>
      <c r="AH22" s="56"/>
      <c r="AI22" s="24"/>
      <c r="AJ22" s="42"/>
      <c r="AK22" s="42"/>
      <c r="AL22" s="42"/>
    </row>
    <row r="23" spans="1:38" ht="13.5">
      <c r="A23" s="57" t="s">
        <v>27</v>
      </c>
      <c r="B23" s="58">
        <f>IF(V11="","",V11)</f>
        <v>0</v>
      </c>
      <c r="C23" s="59" t="s">
        <v>21</v>
      </c>
      <c r="D23" s="60">
        <f>IF(T11="","",T11)</f>
        <v>1</v>
      </c>
      <c r="E23" s="69">
        <f>IF(V13="","",V13)</f>
        <v>2</v>
      </c>
      <c r="F23" s="59" t="s">
        <v>21</v>
      </c>
      <c r="G23" s="60">
        <f>IF(T13="","",T13)</f>
        <v>1</v>
      </c>
      <c r="H23" s="69">
        <f>IF(V15="","",V15)</f>
        <v>0</v>
      </c>
      <c r="I23" s="59" t="s">
        <v>21</v>
      </c>
      <c r="J23" s="60">
        <f>IF(T15="","",T15)</f>
        <v>3</v>
      </c>
      <c r="K23" s="69">
        <f>IF(V17="","",V17)</f>
        <v>1</v>
      </c>
      <c r="L23" s="59" t="s">
        <v>21</v>
      </c>
      <c r="M23" s="60">
        <f>IF(T17="","",T17)</f>
        <v>4</v>
      </c>
      <c r="N23" s="69">
        <f>IF(V19="","",V19)</f>
        <v>1</v>
      </c>
      <c r="O23" s="59" t="s">
        <v>21</v>
      </c>
      <c r="P23" s="60">
        <f>IF(T19="","",T19)</f>
        <v>4</v>
      </c>
      <c r="Q23" s="69">
        <f>IF(V21="","",V21)</f>
        <v>4</v>
      </c>
      <c r="R23" s="59" t="s">
        <v>21</v>
      </c>
      <c r="S23" s="60">
        <f>IF(T21="","",T21)</f>
        <v>0</v>
      </c>
      <c r="T23" s="61"/>
      <c r="U23" s="62"/>
      <c r="V23" s="63"/>
      <c r="W23" s="71"/>
      <c r="X23" s="59" t="s">
        <v>21</v>
      </c>
      <c r="Y23" s="66"/>
      <c r="Z23" s="50">
        <f>IF(E24="○",1,IF(E24="△",1,IF(E24="●",1)))+IF(H24="○",1,IF(H24="△",1,IF(H24="●",1)))+IF(K24="○",1,IF(K24="△",1,IF(K24="●",1)))+IF(N24="○",1,IF(N24="△",1,IF(N24="●",1)))+IF(Q24="○",1,IF(Q24="△",1,IF(Q24="●",1)))+IF(B24="○",1,IF(B24="△",1,IF(B24="●",1)))+IF(W24="○",1,IF(W24="△",1,IF(W24="●",1)))</f>
        <v>6</v>
      </c>
      <c r="AA23" s="67">
        <f>AB23*3+AC23</f>
        <v>6</v>
      </c>
      <c r="AB23" s="52">
        <f>IF(E24="○",1,IF(E24="△",0,IF(E24="●",0)))+IF(H24="○",1,IF(H24="△",0,IF(H24="●",0)))+IF(K24="○",1,IF(K24="△",0,IF(K24="●",0)))+IF(N24="○",1,IF(N24="△",0,IF(N24="●",0)))+IF(Q24="○",1,IF(Q24="△",0,IF(Q24="●",0)))+IF(B24="○",1,IF(B24="△",0,IF(B24="●",0)))+IF(W24="○",1,IF(W24="△",0,IF(W24="●",0)))</f>
        <v>2</v>
      </c>
      <c r="AC23" s="52">
        <f>IF(E24="○",0,IF(E24="△",1,IF(E24="●",0)))+IF(H24="○",0,IF(H24="△",1,IF(H24="●",0)))+IF(K24="○",0,IF(K24="△",1,IF(K24="●",0)))+IF(N24="○",0,IF(N24="△",1,IF(N24="●",0)))+IF(Q24="○",0,IF(Q24="△",1,IF(Q24="●",0)))+IF(B24="○",0,IF(B24="△",1,IF(B24="●",0)))+IF(W24="○",0,IF(W24="△",1,IF(W24="●",0)))</f>
        <v>0</v>
      </c>
      <c r="AD23" s="52">
        <f>IF(E24="○",0,IF(E24="△",0,IF(E24="●",1)))+IF(H24="○",0,IF(H24="△",0,IF(H24="●",1)))+IF(K24="○",0,IF(K24="△",0,IF(K24="●",1)))+IF(N24="○",0,IF(N24="△",0,IF(N24="●",1)))+IF(Q24="○",0,IF(Q24="△",0,IF(Q24="●",1)))+IF(B24="○",0,IF(B24="△",0,IF(B24="●",1)))+IF(W24="○",0,IF(W24="△",0,IF(W24="●",1)))</f>
        <v>4</v>
      </c>
      <c r="AE23" s="52">
        <f>SUM(E23,H23,K23,N23,Q23,B23,W23)</f>
        <v>8</v>
      </c>
      <c r="AF23" s="52">
        <f>SUM(G23,J23,M23,P23,S23,D23,Y23)</f>
        <v>13</v>
      </c>
      <c r="AG23" s="55">
        <f>AE23-AF23</f>
        <v>-5</v>
      </c>
      <c r="AH23" s="56">
        <f>RANK(AL23,AL11:AL26)</f>
        <v>6</v>
      </c>
      <c r="AI23" s="24"/>
      <c r="AJ23" s="42">
        <f>RANK(AE23,AE11:AE26,1)</f>
        <v>3</v>
      </c>
      <c r="AK23" s="42">
        <f>RANK(AG23,AG11:AG26,1)</f>
        <v>3</v>
      </c>
      <c r="AL23" s="42">
        <f>AA23*100+AK23*10+AJ23</f>
        <v>633</v>
      </c>
    </row>
    <row r="24" spans="1:38" ht="13.5">
      <c r="A24" s="43"/>
      <c r="B24" s="47" t="str">
        <f>IF(B23="","",IF(B23&gt;D23,"○",IF(B23=D23,"△",IF(B23&lt;D23,"●"))))</f>
        <v>●</v>
      </c>
      <c r="C24" s="48"/>
      <c r="D24" s="49"/>
      <c r="E24" s="47" t="str">
        <f>IF(E23="","",IF(E23&gt;G23,"○",IF(E23=G23,"△",IF(E23&lt;G23,"●"))))</f>
        <v>○</v>
      </c>
      <c r="F24" s="48"/>
      <c r="G24" s="49"/>
      <c r="H24" s="47" t="str">
        <f>IF(H23="","",IF(H23&gt;J23,"○",IF(H23=J23,"△",IF(H23&lt;J23,"●"))))</f>
        <v>●</v>
      </c>
      <c r="I24" s="48"/>
      <c r="J24" s="49"/>
      <c r="K24" s="47" t="str">
        <f>IF(K23="","",IF(K23&gt;M23,"○",IF(K23=M23,"△",IF(K23&lt;M23,"●"))))</f>
        <v>●</v>
      </c>
      <c r="L24" s="48"/>
      <c r="M24" s="49"/>
      <c r="N24" s="47" t="str">
        <f>IF(N23="","",IF(N23&gt;P23,"○",IF(N23=P23,"△",IF(N23&lt;P23,"●"))))</f>
        <v>●</v>
      </c>
      <c r="O24" s="48"/>
      <c r="P24" s="49"/>
      <c r="Q24" s="47" t="str">
        <f>IF(Q23="","",IF(Q23&gt;S23,"○",IF(Q23=S23,"△",IF(Q23&lt;S23,"●"))))</f>
        <v>○</v>
      </c>
      <c r="R24" s="48"/>
      <c r="S24" s="49"/>
      <c r="T24" s="68"/>
      <c r="U24" s="45"/>
      <c r="V24" s="46"/>
      <c r="W24" s="47">
        <f>IF(W23="","",IF(W23&gt;Y23,"○",IF(W23=Y23,"△",IF(W23&lt;Y23,"●"))))</f>
      </c>
      <c r="X24" s="48"/>
      <c r="Y24" s="49"/>
      <c r="Z24" s="50"/>
      <c r="AA24" s="67"/>
      <c r="AB24" s="52"/>
      <c r="AC24" s="52"/>
      <c r="AD24" s="52"/>
      <c r="AE24" s="52"/>
      <c r="AF24" s="52"/>
      <c r="AG24" s="55"/>
      <c r="AH24" s="56"/>
      <c r="AI24" s="24"/>
      <c r="AJ24" s="42"/>
      <c r="AK24" s="42"/>
      <c r="AL24" s="42"/>
    </row>
    <row r="25" spans="1:38" ht="13.5">
      <c r="A25" s="57" t="s">
        <v>28</v>
      </c>
      <c r="B25" s="58">
        <f>IF(Y11="","",Y11)</f>
        <v>4</v>
      </c>
      <c r="C25" s="59" t="s">
        <v>21</v>
      </c>
      <c r="D25" s="60">
        <f>IF(W11="","",W11)</f>
        <v>1</v>
      </c>
      <c r="E25" s="69">
        <f>IF(Y13="","",Y13)</f>
        <v>4</v>
      </c>
      <c r="F25" s="59" t="s">
        <v>21</v>
      </c>
      <c r="G25" s="60">
        <f>IF(W13="","",W13)</f>
        <v>0</v>
      </c>
      <c r="H25" s="69">
        <f>IF(Y15="","",Y15)</f>
        <v>0</v>
      </c>
      <c r="I25" s="59" t="s">
        <v>21</v>
      </c>
      <c r="J25" s="60">
        <f>IF(W15="","",W15)</f>
        <v>1</v>
      </c>
      <c r="K25" s="69">
        <f>IF(Y17="","",Y17)</f>
        <v>0</v>
      </c>
      <c r="L25" s="59" t="s">
        <v>21</v>
      </c>
      <c r="M25" s="60">
        <f>IF(W17="","",W17)</f>
        <v>2</v>
      </c>
      <c r="N25" s="69">
        <f>IF(Y19="","",Y19)</f>
        <v>0</v>
      </c>
      <c r="O25" s="59" t="s">
        <v>21</v>
      </c>
      <c r="P25" s="60">
        <f>IF(W19="","",W19)</f>
        <v>1</v>
      </c>
      <c r="Q25" s="69">
        <f>IF(Y21="","",Y21)</f>
        <v>10</v>
      </c>
      <c r="R25" s="59" t="s">
        <v>21</v>
      </c>
      <c r="S25" s="60">
        <f>IF(W21="","",W21)</f>
        <v>0</v>
      </c>
      <c r="T25" s="69">
        <f>IF(Y23="","",Y23)</f>
      </c>
      <c r="U25" s="59" t="s">
        <v>21</v>
      </c>
      <c r="V25" s="60">
        <f>IF(W23="","",W23)</f>
      </c>
      <c r="W25" s="62"/>
      <c r="X25" s="62"/>
      <c r="Y25" s="73"/>
      <c r="Z25" s="50">
        <f>IF(E26="○",1,IF(E26="△",1,IF(E26="●",1)))+IF(H26="○",1,IF(H26="△",1,IF(H26="●",1)))+IF(K26="○",1,IF(K26="△",1,IF(K26="●",1)))+IF(N26="○",1,IF(N26="△",1,IF(N26="●",1)))+IF(Q26="○",1,IF(Q26="△",1,IF(Q26="●",1)))+IF(T26="○",1,IF(T26="△",1,IF(T26="●",1)))+IF(B26="○",1,IF(B26="△",1,IF(B26="●",1)))</f>
        <v>6</v>
      </c>
      <c r="AA25" s="67">
        <f>AB25*3+AC25</f>
        <v>9</v>
      </c>
      <c r="AB25" s="52">
        <f>IF(E26="○",1,IF(E26="△",0,IF(E26="●",0)))+IF(H26="○",1,IF(H26="△",0,IF(H26="●",0)))+IF(K26="○",1,IF(K26="△",0,IF(K26="●",0)))+IF(N26="○",1,IF(N26="△",0,IF(N26="●",0)))+IF(Q26="○",1,IF(Q26="△",0,IF(Q26="●",0)))+IF(T26="○",1,IF(T26="△",0,IF(T26="●",0)))+IF(B26="○",1,IF(B26="△",0,IF(B26="●",0)))</f>
        <v>3</v>
      </c>
      <c r="AC25" s="52">
        <f>IF(E26="○",0,IF(E26="△",1,IF(E26="●",0)))+IF(H26="○",0,IF(H26="△",1,IF(H26="●",0)))+IF(K26="○",0,IF(K26="△",1,IF(K26="●",0)))+IF(N26="○",0,IF(N26="△",1,IF(N26="●",0)))+IF(Q26="○",0,IF(Q26="△",1,IF(Q26="●",0)))+IF(T26="○",0,IF(T26="△",1,IF(T26="●",0)))+IF(B26="○",0,IF(B26="△",1,IF(B26="●",0)))</f>
        <v>0</v>
      </c>
      <c r="AD25" s="52">
        <f>IF(E26="○",0,IF(E26="△",0,IF(E26="●",1)))+IF(H26="○",0,IF(H26="△",0,IF(H26="●",1)))+IF(K26="○",0,IF(K26="△",0,IF(K26="●",1)))+IF(N26="○",0,IF(N26="△",0,IF(N26="●",1)))+IF(Q26="○",0,IF(Q26="△",0,IF(Q26="●",1)))+IF(T26="○",0,IF(T26="△",0,IF(T26="●",1)))+IF(B26="○",0,IF(B26="△",0,IF(B26="●",1)))</f>
        <v>3</v>
      </c>
      <c r="AE25" s="52">
        <f>SUM(E25,H25,K25,N25,Q25,T25,B25)</f>
        <v>18</v>
      </c>
      <c r="AF25" s="52">
        <f>SUM(G25,J25,M25,P25,S25,V25,D25)</f>
        <v>5</v>
      </c>
      <c r="AG25" s="55">
        <f>AE25-AF25</f>
        <v>13</v>
      </c>
      <c r="AH25" s="56">
        <f>RANK(AL25,AL11:AL26)</f>
        <v>5</v>
      </c>
      <c r="AI25" s="24"/>
      <c r="AJ25" s="42">
        <f>RANK(AE25,AE11:AE26,1)</f>
        <v>8</v>
      </c>
      <c r="AK25" s="42">
        <f>RANK(AG25,AG11:AG26,1)</f>
        <v>8</v>
      </c>
      <c r="AL25" s="42">
        <f>AA25*100+AK25*10+AJ25</f>
        <v>988</v>
      </c>
    </row>
    <row r="26" spans="1:38" ht="14.25" thickBot="1">
      <c r="A26" s="74"/>
      <c r="B26" s="75" t="str">
        <f>IF(B25="","",IF(B25&gt;D25,"○",IF(B25=D25,"△",IF(B25&lt;D25,"●"))))</f>
        <v>○</v>
      </c>
      <c r="C26" s="76"/>
      <c r="D26" s="77"/>
      <c r="E26" s="75" t="str">
        <f>IF(E25="","",IF(E25&gt;G25,"○",IF(E25=G25,"△",IF(E25&lt;G25,"●"))))</f>
        <v>○</v>
      </c>
      <c r="F26" s="76"/>
      <c r="G26" s="77"/>
      <c r="H26" s="75" t="str">
        <f>IF(H25="","",IF(H25&gt;J25,"○",IF(H25=J25,"△",IF(H25&lt;J25,"●"))))</f>
        <v>●</v>
      </c>
      <c r="I26" s="76"/>
      <c r="J26" s="77"/>
      <c r="K26" s="75" t="str">
        <f>IF(K25="","",IF(K25&gt;M25,"○",IF(K25=M25,"△",IF(K25&lt;M25,"●"))))</f>
        <v>●</v>
      </c>
      <c r="L26" s="76"/>
      <c r="M26" s="77"/>
      <c r="N26" s="75" t="str">
        <f>IF(N25="","",IF(N25&gt;P25,"○",IF(N25=P25,"△",IF(N25&lt;P25,"●"))))</f>
        <v>●</v>
      </c>
      <c r="O26" s="76"/>
      <c r="P26" s="77"/>
      <c r="Q26" s="75" t="str">
        <f>IF(Q25="","",IF(Q25&gt;S25,"○",IF(Q25=S25,"△",IF(Q25&lt;S25,"●"))))</f>
        <v>○</v>
      </c>
      <c r="R26" s="76"/>
      <c r="S26" s="77"/>
      <c r="T26" s="75">
        <f>IF(T25="","",IF(T25&gt;V25,"○",IF(T25=V25,"△",IF(T25&lt;V25,"●"))))</f>
      </c>
      <c r="U26" s="76"/>
      <c r="V26" s="77"/>
      <c r="W26" s="78"/>
      <c r="X26" s="78"/>
      <c r="Y26" s="79"/>
      <c r="Z26" s="80"/>
      <c r="AA26" s="81"/>
      <c r="AB26" s="82"/>
      <c r="AC26" s="82"/>
      <c r="AD26" s="82"/>
      <c r="AE26" s="82"/>
      <c r="AF26" s="82"/>
      <c r="AG26" s="83"/>
      <c r="AH26" s="84"/>
      <c r="AI26" s="24"/>
      <c r="AJ26" s="42"/>
      <c r="AK26" s="42"/>
      <c r="AL26" s="42"/>
    </row>
    <row r="27" spans="1:35" ht="14.25" thickBo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4.25" thickBot="1">
      <c r="A28" s="85" t="s">
        <v>29</v>
      </c>
      <c r="B28" s="86" t="s">
        <v>30</v>
      </c>
      <c r="C28" s="87"/>
      <c r="D28" s="88"/>
      <c r="E28" s="89" t="s">
        <v>31</v>
      </c>
      <c r="F28" s="90"/>
      <c r="G28" s="91"/>
      <c r="H28" s="89" t="s">
        <v>32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2"/>
      <c r="W28" s="93" t="s">
        <v>33</v>
      </c>
      <c r="X28" s="90"/>
      <c r="Y28" s="92"/>
      <c r="Z28" s="94" t="s">
        <v>34</v>
      </c>
      <c r="AA28" s="95"/>
      <c r="AB28" s="95"/>
      <c r="AC28" s="95"/>
      <c r="AD28" s="95"/>
      <c r="AE28" s="95"/>
      <c r="AF28" s="96" t="s">
        <v>35</v>
      </c>
      <c r="AG28" s="96"/>
      <c r="AH28" s="24"/>
      <c r="AI28" s="24"/>
    </row>
    <row r="29" spans="1:35" ht="13.5">
      <c r="A29" s="97" t="s">
        <v>36</v>
      </c>
      <c r="B29" s="98" t="s">
        <v>27</v>
      </c>
      <c r="C29" s="99"/>
      <c r="D29" s="100"/>
      <c r="E29" s="101" t="s">
        <v>37</v>
      </c>
      <c r="F29" s="102"/>
      <c r="G29" s="103"/>
      <c r="H29" s="104" t="s">
        <v>26</v>
      </c>
      <c r="I29" s="105"/>
      <c r="J29" s="106"/>
      <c r="K29" s="107">
        <v>0</v>
      </c>
      <c r="L29" s="107"/>
      <c r="M29" s="107"/>
      <c r="N29" s="107" t="s">
        <v>38</v>
      </c>
      <c r="O29" s="107"/>
      <c r="P29" s="107"/>
      <c r="Q29" s="107">
        <v>4</v>
      </c>
      <c r="R29" s="107"/>
      <c r="S29" s="107"/>
      <c r="T29" s="108" t="s">
        <v>27</v>
      </c>
      <c r="U29" s="109"/>
      <c r="V29" s="109"/>
      <c r="W29" s="110" t="s">
        <v>22</v>
      </c>
      <c r="X29" s="111"/>
      <c r="Y29" s="112"/>
      <c r="Z29" s="113"/>
      <c r="AA29" s="114"/>
      <c r="AB29" s="114"/>
      <c r="AC29" s="115"/>
      <c r="AD29" s="114"/>
      <c r="AE29" s="114"/>
      <c r="AF29" s="116" t="s">
        <v>39</v>
      </c>
      <c r="AG29" s="117"/>
      <c r="AH29" s="24"/>
      <c r="AI29" s="24"/>
    </row>
    <row r="30" spans="1:35" ht="14.25" thickBot="1">
      <c r="A30" s="118"/>
      <c r="B30" s="119"/>
      <c r="C30" s="120"/>
      <c r="D30" s="121"/>
      <c r="E30" s="122" t="s">
        <v>40</v>
      </c>
      <c r="F30" s="123"/>
      <c r="G30" s="124"/>
      <c r="H30" s="125" t="s">
        <v>22</v>
      </c>
      <c r="I30" s="109"/>
      <c r="J30" s="109"/>
      <c r="K30" s="107">
        <v>0</v>
      </c>
      <c r="L30" s="107"/>
      <c r="M30" s="107"/>
      <c r="N30" s="107" t="s">
        <v>38</v>
      </c>
      <c r="O30" s="107"/>
      <c r="P30" s="107"/>
      <c r="Q30" s="107">
        <v>0</v>
      </c>
      <c r="R30" s="107"/>
      <c r="S30" s="107"/>
      <c r="T30" s="108" t="s">
        <v>25</v>
      </c>
      <c r="U30" s="109"/>
      <c r="V30" s="109"/>
      <c r="W30" s="126" t="s">
        <v>27</v>
      </c>
      <c r="X30" s="109"/>
      <c r="Y30" s="127"/>
      <c r="Z30" s="128"/>
      <c r="AA30" s="129"/>
      <c r="AB30" s="129"/>
      <c r="AC30" s="130"/>
      <c r="AD30" s="129"/>
      <c r="AE30" s="129"/>
      <c r="AF30" s="116" t="s">
        <v>41</v>
      </c>
      <c r="AG30" s="117"/>
      <c r="AH30" s="24"/>
      <c r="AI30" s="24"/>
    </row>
    <row r="31" spans="1:35" ht="13.5">
      <c r="A31" s="97" t="s">
        <v>42</v>
      </c>
      <c r="B31" s="98" t="s">
        <v>43</v>
      </c>
      <c r="C31" s="99"/>
      <c r="D31" s="100"/>
      <c r="E31" s="131" t="s">
        <v>37</v>
      </c>
      <c r="F31" s="132"/>
      <c r="G31" s="133"/>
      <c r="H31" s="134" t="s">
        <v>24</v>
      </c>
      <c r="I31" s="135"/>
      <c r="J31" s="135"/>
      <c r="K31" s="136">
        <v>4</v>
      </c>
      <c r="L31" s="136"/>
      <c r="M31" s="136"/>
      <c r="N31" s="136" t="s">
        <v>38</v>
      </c>
      <c r="O31" s="136"/>
      <c r="P31" s="136"/>
      <c r="Q31" s="136">
        <v>1</v>
      </c>
      <c r="R31" s="136"/>
      <c r="S31" s="136"/>
      <c r="T31" s="137" t="s">
        <v>27</v>
      </c>
      <c r="U31" s="135"/>
      <c r="V31" s="135"/>
      <c r="W31" s="138" t="s">
        <v>26</v>
      </c>
      <c r="X31" s="135"/>
      <c r="Y31" s="139"/>
      <c r="Z31" s="128"/>
      <c r="AA31" s="129"/>
      <c r="AB31" s="129"/>
      <c r="AC31" s="130"/>
      <c r="AD31" s="129"/>
      <c r="AE31" s="129"/>
      <c r="AF31" s="116" t="s">
        <v>44</v>
      </c>
      <c r="AG31" s="117"/>
      <c r="AH31" s="24"/>
      <c r="AI31" s="24"/>
    </row>
    <row r="32" spans="1:35" ht="14.25" thickBot="1">
      <c r="A32" s="118"/>
      <c r="B32" s="119"/>
      <c r="C32" s="120"/>
      <c r="D32" s="121"/>
      <c r="E32" s="140" t="s">
        <v>40</v>
      </c>
      <c r="F32" s="141"/>
      <c r="G32" s="142"/>
      <c r="H32" s="143" t="s">
        <v>26</v>
      </c>
      <c r="I32" s="144"/>
      <c r="J32" s="144"/>
      <c r="K32" s="145">
        <v>0</v>
      </c>
      <c r="L32" s="145"/>
      <c r="M32" s="145"/>
      <c r="N32" s="145" t="s">
        <v>38</v>
      </c>
      <c r="O32" s="145"/>
      <c r="P32" s="145"/>
      <c r="Q32" s="145">
        <v>4</v>
      </c>
      <c r="R32" s="145"/>
      <c r="S32" s="145"/>
      <c r="T32" s="146" t="s">
        <v>25</v>
      </c>
      <c r="U32" s="144"/>
      <c r="V32" s="144"/>
      <c r="W32" s="147" t="s">
        <v>24</v>
      </c>
      <c r="X32" s="144"/>
      <c r="Y32" s="148"/>
      <c r="Z32" s="128"/>
      <c r="AA32" s="129"/>
      <c r="AB32" s="129"/>
      <c r="AC32" s="130"/>
      <c r="AD32" s="129"/>
      <c r="AE32" s="129"/>
      <c r="AF32" s="116" t="s">
        <v>45</v>
      </c>
      <c r="AG32" s="117"/>
      <c r="AH32" s="24"/>
      <c r="AI32" s="24"/>
    </row>
    <row r="33" spans="1:35" ht="13.5">
      <c r="A33" s="97" t="s">
        <v>46</v>
      </c>
      <c r="B33" s="149" t="s">
        <v>20</v>
      </c>
      <c r="C33" s="150"/>
      <c r="D33" s="151"/>
      <c r="E33" s="131" t="s">
        <v>37</v>
      </c>
      <c r="F33" s="132"/>
      <c r="G33" s="133"/>
      <c r="H33" s="152" t="s">
        <v>20</v>
      </c>
      <c r="I33" s="153"/>
      <c r="J33" s="154"/>
      <c r="K33" s="136">
        <v>2</v>
      </c>
      <c r="L33" s="136"/>
      <c r="M33" s="136"/>
      <c r="N33" s="136" t="s">
        <v>38</v>
      </c>
      <c r="O33" s="136"/>
      <c r="P33" s="136"/>
      <c r="Q33" s="136">
        <v>0</v>
      </c>
      <c r="R33" s="136"/>
      <c r="S33" s="136"/>
      <c r="T33" s="155" t="s">
        <v>25</v>
      </c>
      <c r="U33" s="153"/>
      <c r="V33" s="156"/>
      <c r="W33" s="157" t="s">
        <v>28</v>
      </c>
      <c r="X33" s="158"/>
      <c r="Y33" s="159"/>
      <c r="Z33" s="160"/>
      <c r="AA33" s="161"/>
      <c r="AB33" s="161"/>
      <c r="AC33" s="130"/>
      <c r="AD33" s="129"/>
      <c r="AE33" s="129"/>
      <c r="AF33" s="162"/>
      <c r="AG33" s="162"/>
      <c r="AH33" s="24"/>
      <c r="AI33" s="24"/>
    </row>
    <row r="34" spans="1:35" ht="14.25" thickBot="1">
      <c r="A34" s="163"/>
      <c r="B34" s="164"/>
      <c r="C34" s="165"/>
      <c r="D34" s="166"/>
      <c r="E34" s="140" t="s">
        <v>40</v>
      </c>
      <c r="F34" s="167"/>
      <c r="G34" s="168"/>
      <c r="H34" s="169" t="s">
        <v>23</v>
      </c>
      <c r="I34" s="170"/>
      <c r="J34" s="171"/>
      <c r="K34" s="145">
        <v>1</v>
      </c>
      <c r="L34" s="145"/>
      <c r="M34" s="145"/>
      <c r="N34" s="145" t="s">
        <v>38</v>
      </c>
      <c r="O34" s="145"/>
      <c r="P34" s="145"/>
      <c r="Q34" s="145">
        <v>0</v>
      </c>
      <c r="R34" s="145"/>
      <c r="S34" s="145"/>
      <c r="T34" s="172" t="s">
        <v>47</v>
      </c>
      <c r="U34" s="170"/>
      <c r="V34" s="173"/>
      <c r="W34" s="147" t="s">
        <v>25</v>
      </c>
      <c r="X34" s="144"/>
      <c r="Y34" s="148"/>
      <c r="Z34" s="160"/>
      <c r="AA34" s="161"/>
      <c r="AB34" s="161"/>
      <c r="AC34" s="130"/>
      <c r="AD34" s="129"/>
      <c r="AE34" s="129"/>
      <c r="AF34" s="162"/>
      <c r="AG34" s="162"/>
      <c r="AH34" s="24"/>
      <c r="AI34" s="24"/>
    </row>
    <row r="35" spans="1:40" ht="13.5">
      <c r="A35" s="97" t="s">
        <v>48</v>
      </c>
      <c r="B35" s="149" t="s">
        <v>20</v>
      </c>
      <c r="C35" s="150"/>
      <c r="D35" s="151"/>
      <c r="E35" s="174" t="s">
        <v>37</v>
      </c>
      <c r="F35" s="175"/>
      <c r="G35" s="176"/>
      <c r="H35" s="177" t="s">
        <v>20</v>
      </c>
      <c r="I35" s="178"/>
      <c r="J35" s="179"/>
      <c r="K35" s="180">
        <v>2</v>
      </c>
      <c r="L35" s="180"/>
      <c r="M35" s="180"/>
      <c r="N35" s="180" t="s">
        <v>38</v>
      </c>
      <c r="O35" s="180"/>
      <c r="P35" s="180"/>
      <c r="Q35" s="180">
        <v>0</v>
      </c>
      <c r="R35" s="180"/>
      <c r="S35" s="180"/>
      <c r="T35" s="181" t="s">
        <v>26</v>
      </c>
      <c r="U35" s="178"/>
      <c r="V35" s="182"/>
      <c r="W35" s="183" t="s">
        <v>27</v>
      </c>
      <c r="X35" s="178"/>
      <c r="Y35" s="182"/>
      <c r="Z35" s="160"/>
      <c r="AA35" s="161"/>
      <c r="AB35" s="161"/>
      <c r="AC35" s="130"/>
      <c r="AD35" s="129"/>
      <c r="AE35" s="129"/>
      <c r="AF35" s="184"/>
      <c r="AG35" s="184"/>
      <c r="AH35" s="184"/>
      <c r="AI35" s="184"/>
      <c r="AJ35" s="185"/>
      <c r="AK35" s="185"/>
      <c r="AL35" s="185"/>
      <c r="AM35" s="185"/>
      <c r="AN35" s="186"/>
    </row>
    <row r="36" spans="1:40" ht="14.25" thickBot="1">
      <c r="A36" s="118"/>
      <c r="B36" s="164"/>
      <c r="C36" s="165"/>
      <c r="D36" s="166"/>
      <c r="E36" s="101" t="s">
        <v>40</v>
      </c>
      <c r="F36" s="102"/>
      <c r="G36" s="103"/>
      <c r="H36" s="187" t="s">
        <v>23</v>
      </c>
      <c r="I36" s="188"/>
      <c r="J36" s="189"/>
      <c r="K36" s="190">
        <v>3</v>
      </c>
      <c r="L36" s="190"/>
      <c r="M36" s="190"/>
      <c r="N36" s="190" t="s">
        <v>38</v>
      </c>
      <c r="O36" s="190"/>
      <c r="P36" s="190"/>
      <c r="Q36" s="190">
        <v>0</v>
      </c>
      <c r="R36" s="190"/>
      <c r="S36" s="190"/>
      <c r="T36" s="191" t="s">
        <v>27</v>
      </c>
      <c r="U36" s="188"/>
      <c r="V36" s="192"/>
      <c r="W36" s="193" t="s">
        <v>20</v>
      </c>
      <c r="X36" s="188"/>
      <c r="Y36" s="192"/>
      <c r="Z36" s="160"/>
      <c r="AA36" s="161"/>
      <c r="AB36" s="161"/>
      <c r="AC36" s="130"/>
      <c r="AD36" s="129"/>
      <c r="AE36" s="129"/>
      <c r="AF36" s="184"/>
      <c r="AG36" s="184"/>
      <c r="AH36" s="184"/>
      <c r="AI36" s="184"/>
      <c r="AJ36" s="185"/>
      <c r="AK36" s="185"/>
      <c r="AL36" s="185"/>
      <c r="AM36" s="185"/>
      <c r="AN36" s="186"/>
    </row>
    <row r="37" spans="1:40" ht="13.5">
      <c r="A37" s="118"/>
      <c r="B37" s="149" t="s">
        <v>43</v>
      </c>
      <c r="C37" s="150"/>
      <c r="D37" s="151"/>
      <c r="E37" s="131">
        <v>0.5833333333333334</v>
      </c>
      <c r="F37" s="132"/>
      <c r="G37" s="133"/>
      <c r="H37" s="152" t="s">
        <v>22</v>
      </c>
      <c r="I37" s="153"/>
      <c r="J37" s="154"/>
      <c r="K37" s="136">
        <v>0</v>
      </c>
      <c r="L37" s="136"/>
      <c r="M37" s="136"/>
      <c r="N37" s="136" t="s">
        <v>38</v>
      </c>
      <c r="O37" s="136"/>
      <c r="P37" s="136" t="s">
        <v>38</v>
      </c>
      <c r="Q37" s="136">
        <v>4</v>
      </c>
      <c r="R37" s="136"/>
      <c r="S37" s="136"/>
      <c r="T37" s="155" t="s">
        <v>47</v>
      </c>
      <c r="U37" s="153"/>
      <c r="V37" s="156"/>
      <c r="W37" s="194" t="s">
        <v>25</v>
      </c>
      <c r="X37" s="153"/>
      <c r="Y37" s="156"/>
      <c r="Z37" s="160"/>
      <c r="AA37" s="161"/>
      <c r="AB37" s="161"/>
      <c r="AC37" s="130"/>
      <c r="AD37" s="129"/>
      <c r="AE37" s="129"/>
      <c r="AF37" s="184"/>
      <c r="AG37" s="184"/>
      <c r="AH37" s="184"/>
      <c r="AI37" s="184"/>
      <c r="AJ37" s="185"/>
      <c r="AK37" s="185"/>
      <c r="AL37" s="185"/>
      <c r="AM37" s="185"/>
      <c r="AN37" s="186"/>
    </row>
    <row r="38" spans="1:40" ht="14.25" thickBot="1">
      <c r="A38" s="163"/>
      <c r="B38" s="164"/>
      <c r="C38" s="165"/>
      <c r="D38" s="166"/>
      <c r="E38" s="140">
        <v>0.6458333333333334</v>
      </c>
      <c r="F38" s="167"/>
      <c r="G38" s="168"/>
      <c r="H38" s="169" t="s">
        <v>24</v>
      </c>
      <c r="I38" s="170"/>
      <c r="J38" s="171"/>
      <c r="K38" s="145">
        <v>2</v>
      </c>
      <c r="L38" s="145"/>
      <c r="M38" s="145"/>
      <c r="N38" s="145" t="s">
        <v>38</v>
      </c>
      <c r="O38" s="145"/>
      <c r="P38" s="145" t="s">
        <v>38</v>
      </c>
      <c r="Q38" s="145">
        <v>4</v>
      </c>
      <c r="R38" s="145"/>
      <c r="S38" s="145"/>
      <c r="T38" s="172" t="s">
        <v>25</v>
      </c>
      <c r="U38" s="170"/>
      <c r="V38" s="173"/>
      <c r="W38" s="195" t="s">
        <v>28</v>
      </c>
      <c r="X38" s="170"/>
      <c r="Y38" s="173"/>
      <c r="Z38" s="160"/>
      <c r="AA38" s="161"/>
      <c r="AB38" s="161"/>
      <c r="AC38" s="130"/>
      <c r="AD38" s="129"/>
      <c r="AE38" s="129"/>
      <c r="AF38" s="184"/>
      <c r="AG38" s="184"/>
      <c r="AH38" s="184"/>
      <c r="AI38" s="184"/>
      <c r="AJ38" s="185"/>
      <c r="AK38" s="185"/>
      <c r="AL38" s="185"/>
      <c r="AM38" s="185"/>
      <c r="AN38" s="186"/>
    </row>
    <row r="39" spans="1:40" ht="13.5">
      <c r="A39" s="97" t="s">
        <v>49</v>
      </c>
      <c r="B39" s="119" t="s">
        <v>20</v>
      </c>
      <c r="C39" s="196"/>
      <c r="D39" s="197"/>
      <c r="E39" s="131" t="s">
        <v>50</v>
      </c>
      <c r="F39" s="132"/>
      <c r="G39" s="133"/>
      <c r="H39" s="152" t="s">
        <v>20</v>
      </c>
      <c r="I39" s="153"/>
      <c r="J39" s="154"/>
      <c r="K39" s="136">
        <v>3</v>
      </c>
      <c r="L39" s="136"/>
      <c r="M39" s="136"/>
      <c r="N39" s="136" t="s">
        <v>38</v>
      </c>
      <c r="O39" s="136"/>
      <c r="P39" s="136" t="s">
        <v>38</v>
      </c>
      <c r="Q39" s="136">
        <v>1</v>
      </c>
      <c r="R39" s="136"/>
      <c r="S39" s="136"/>
      <c r="T39" s="155" t="s">
        <v>23</v>
      </c>
      <c r="U39" s="153"/>
      <c r="V39" s="156"/>
      <c r="W39" s="194" t="s">
        <v>24</v>
      </c>
      <c r="X39" s="153"/>
      <c r="Y39" s="156"/>
      <c r="Z39" s="160"/>
      <c r="AA39" s="161"/>
      <c r="AB39" s="161"/>
      <c r="AC39" s="130"/>
      <c r="AD39" s="129"/>
      <c r="AE39" s="129"/>
      <c r="AF39" s="184"/>
      <c r="AG39" s="184"/>
      <c r="AH39" s="184"/>
      <c r="AI39" s="184"/>
      <c r="AJ39" s="185"/>
      <c r="AK39" s="185"/>
      <c r="AL39" s="185"/>
      <c r="AM39" s="185"/>
      <c r="AN39" s="186"/>
    </row>
    <row r="40" spans="1:40" ht="14.25" thickBot="1">
      <c r="A40" s="118"/>
      <c r="B40" s="198"/>
      <c r="C40" s="199"/>
      <c r="D40" s="200"/>
      <c r="E40" s="140" t="s">
        <v>51</v>
      </c>
      <c r="F40" s="167"/>
      <c r="G40" s="168"/>
      <c r="H40" s="169" t="s">
        <v>24</v>
      </c>
      <c r="I40" s="170"/>
      <c r="J40" s="171"/>
      <c r="K40" s="145">
        <v>1</v>
      </c>
      <c r="L40" s="145"/>
      <c r="M40" s="145"/>
      <c r="N40" s="145" t="s">
        <v>38</v>
      </c>
      <c r="O40" s="145"/>
      <c r="P40" s="145" t="s">
        <v>38</v>
      </c>
      <c r="Q40" s="145">
        <v>0</v>
      </c>
      <c r="R40" s="145"/>
      <c r="S40" s="145"/>
      <c r="T40" s="172" t="s">
        <v>26</v>
      </c>
      <c r="U40" s="170"/>
      <c r="V40" s="173"/>
      <c r="W40" s="195" t="s">
        <v>20</v>
      </c>
      <c r="X40" s="170"/>
      <c r="Y40" s="173"/>
      <c r="Z40" s="160"/>
      <c r="AA40" s="161"/>
      <c r="AB40" s="161"/>
      <c r="AC40" s="130"/>
      <c r="AD40" s="129"/>
      <c r="AE40" s="129"/>
      <c r="AF40" s="184"/>
      <c r="AG40" s="184"/>
      <c r="AH40" s="184"/>
      <c r="AI40" s="184"/>
      <c r="AJ40" s="185"/>
      <c r="AK40" s="185"/>
      <c r="AL40" s="185"/>
      <c r="AM40" s="185"/>
      <c r="AN40" s="186"/>
    </row>
    <row r="41" spans="1:40" ht="13.5">
      <c r="A41" s="97" t="s">
        <v>52</v>
      </c>
      <c r="B41" s="201" t="s">
        <v>27</v>
      </c>
      <c r="C41" s="109"/>
      <c r="D41" s="202"/>
      <c r="E41" s="131" t="s">
        <v>37</v>
      </c>
      <c r="F41" s="132"/>
      <c r="G41" s="133"/>
      <c r="H41" s="152" t="s">
        <v>53</v>
      </c>
      <c r="I41" s="153"/>
      <c r="J41" s="154"/>
      <c r="K41" s="136">
        <v>1</v>
      </c>
      <c r="L41" s="136"/>
      <c r="M41" s="136"/>
      <c r="N41" s="136" t="s">
        <v>38</v>
      </c>
      <c r="O41" s="136"/>
      <c r="P41" s="136" t="s">
        <v>38</v>
      </c>
      <c r="Q41" s="136">
        <v>2</v>
      </c>
      <c r="R41" s="136"/>
      <c r="S41" s="136"/>
      <c r="T41" s="155" t="s">
        <v>27</v>
      </c>
      <c r="U41" s="153"/>
      <c r="V41" s="156"/>
      <c r="W41" s="203" t="s">
        <v>54</v>
      </c>
      <c r="X41" s="204"/>
      <c r="Y41" s="205"/>
      <c r="Z41" s="160"/>
      <c r="AA41" s="161"/>
      <c r="AB41" s="161"/>
      <c r="AC41" s="130"/>
      <c r="AD41" s="129"/>
      <c r="AE41" s="129"/>
      <c r="AF41" s="184"/>
      <c r="AG41" s="184"/>
      <c r="AH41" s="184"/>
      <c r="AI41" s="184"/>
      <c r="AJ41" s="185"/>
      <c r="AK41" s="185"/>
      <c r="AL41" s="185"/>
      <c r="AM41" s="185"/>
      <c r="AN41" s="186"/>
    </row>
    <row r="42" spans="1:40" ht="14.25" thickBot="1">
      <c r="A42" s="118"/>
      <c r="B42" s="206"/>
      <c r="C42" s="196"/>
      <c r="D42" s="197"/>
      <c r="E42" s="122" t="s">
        <v>40</v>
      </c>
      <c r="F42" s="207"/>
      <c r="G42" s="208"/>
      <c r="H42" s="104"/>
      <c r="I42" s="105"/>
      <c r="J42" s="106"/>
      <c r="K42" s="107"/>
      <c r="L42" s="107"/>
      <c r="M42" s="107"/>
      <c r="N42" s="107" t="s">
        <v>38</v>
      </c>
      <c r="O42" s="107"/>
      <c r="P42" s="107" t="s">
        <v>38</v>
      </c>
      <c r="Q42" s="107"/>
      <c r="R42" s="107"/>
      <c r="S42" s="107"/>
      <c r="T42" s="209"/>
      <c r="U42" s="105"/>
      <c r="V42" s="210"/>
      <c r="W42" s="211"/>
      <c r="X42" s="105"/>
      <c r="Y42" s="210"/>
      <c r="Z42" s="160"/>
      <c r="AA42" s="161"/>
      <c r="AB42" s="161"/>
      <c r="AC42" s="130"/>
      <c r="AD42" s="129"/>
      <c r="AE42" s="129"/>
      <c r="AF42" s="184"/>
      <c r="AG42" s="184"/>
      <c r="AH42" s="184"/>
      <c r="AI42" s="184"/>
      <c r="AJ42" s="185"/>
      <c r="AK42" s="185"/>
      <c r="AL42" s="185"/>
      <c r="AM42" s="185"/>
      <c r="AN42" s="186"/>
    </row>
    <row r="43" spans="1:40" ht="13.5">
      <c r="A43" s="212" t="s">
        <v>55</v>
      </c>
      <c r="B43" s="213" t="s">
        <v>43</v>
      </c>
      <c r="C43" s="135"/>
      <c r="D43" s="214"/>
      <c r="E43" s="131" t="s">
        <v>37</v>
      </c>
      <c r="F43" s="132"/>
      <c r="G43" s="133"/>
      <c r="H43" s="152" t="s">
        <v>53</v>
      </c>
      <c r="I43" s="153"/>
      <c r="J43" s="154"/>
      <c r="K43" s="136">
        <v>0</v>
      </c>
      <c r="L43" s="136"/>
      <c r="M43" s="136"/>
      <c r="N43" s="136" t="s">
        <v>38</v>
      </c>
      <c r="O43" s="136"/>
      <c r="P43" s="136" t="s">
        <v>38</v>
      </c>
      <c r="Q43" s="136">
        <v>2</v>
      </c>
      <c r="R43" s="136"/>
      <c r="S43" s="136"/>
      <c r="T43" s="155" t="s">
        <v>24</v>
      </c>
      <c r="U43" s="153"/>
      <c r="V43" s="156"/>
      <c r="W43" s="194" t="s">
        <v>28</v>
      </c>
      <c r="X43" s="153"/>
      <c r="Y43" s="156"/>
      <c r="Z43" s="160"/>
      <c r="AA43" s="161"/>
      <c r="AB43" s="161"/>
      <c r="AC43" s="130"/>
      <c r="AD43" s="129"/>
      <c r="AE43" s="129"/>
      <c r="AF43" s="184"/>
      <c r="AG43" s="184"/>
      <c r="AH43" s="184"/>
      <c r="AI43" s="184"/>
      <c r="AJ43" s="185"/>
      <c r="AK43" s="185"/>
      <c r="AL43" s="185"/>
      <c r="AM43" s="185"/>
      <c r="AN43" s="186"/>
    </row>
    <row r="44" spans="1:40" ht="13.5">
      <c r="A44" s="215"/>
      <c r="B44" s="216"/>
      <c r="C44" s="111"/>
      <c r="D44" s="217"/>
      <c r="E44" s="101" t="s">
        <v>40</v>
      </c>
      <c r="F44" s="102"/>
      <c r="G44" s="103"/>
      <c r="H44" s="187" t="s">
        <v>26</v>
      </c>
      <c r="I44" s="188"/>
      <c r="J44" s="189"/>
      <c r="K44" s="218">
        <v>0</v>
      </c>
      <c r="L44" s="219"/>
      <c r="M44" s="220"/>
      <c r="N44" s="218" t="s">
        <v>38</v>
      </c>
      <c r="O44" s="219"/>
      <c r="P44" s="220"/>
      <c r="Q44" s="218">
        <v>10</v>
      </c>
      <c r="R44" s="219"/>
      <c r="S44" s="220"/>
      <c r="T44" s="191" t="s">
        <v>47</v>
      </c>
      <c r="U44" s="188"/>
      <c r="V44" s="192"/>
      <c r="W44" s="193" t="s">
        <v>22</v>
      </c>
      <c r="X44" s="188"/>
      <c r="Y44" s="192"/>
      <c r="Z44" s="160"/>
      <c r="AA44" s="161"/>
      <c r="AB44" s="161"/>
      <c r="AC44" s="130"/>
      <c r="AD44" s="129"/>
      <c r="AE44" s="129"/>
      <c r="AF44" s="184"/>
      <c r="AG44" s="184"/>
      <c r="AH44" s="184"/>
      <c r="AI44" s="184"/>
      <c r="AJ44" s="185"/>
      <c r="AK44" s="185"/>
      <c r="AL44" s="185"/>
      <c r="AM44" s="185"/>
      <c r="AN44" s="186"/>
    </row>
    <row r="45" spans="1:40" ht="14.25" customHeight="1" thickBot="1">
      <c r="A45" s="221"/>
      <c r="B45" s="143"/>
      <c r="C45" s="144"/>
      <c r="D45" s="222"/>
      <c r="E45" s="140" t="s">
        <v>50</v>
      </c>
      <c r="F45" s="167"/>
      <c r="G45" s="168"/>
      <c r="H45" s="169" t="s">
        <v>23</v>
      </c>
      <c r="I45" s="170"/>
      <c r="J45" s="171"/>
      <c r="K45" s="145">
        <v>0</v>
      </c>
      <c r="L45" s="145"/>
      <c r="M45" s="145"/>
      <c r="N45" s="145" t="s">
        <v>38</v>
      </c>
      <c r="O45" s="145"/>
      <c r="P45" s="145" t="s">
        <v>38</v>
      </c>
      <c r="Q45" s="145">
        <v>2</v>
      </c>
      <c r="R45" s="145"/>
      <c r="S45" s="145"/>
      <c r="T45" s="172" t="s">
        <v>25</v>
      </c>
      <c r="U45" s="170"/>
      <c r="V45" s="173"/>
      <c r="W45" s="195" t="s">
        <v>26</v>
      </c>
      <c r="X45" s="170"/>
      <c r="Y45" s="173"/>
      <c r="Z45" s="160"/>
      <c r="AA45" s="161"/>
      <c r="AB45" s="161"/>
      <c r="AC45" s="130"/>
      <c r="AD45" s="129"/>
      <c r="AE45" s="129"/>
      <c r="AF45" s="184"/>
      <c r="AG45" s="184"/>
      <c r="AH45" s="184"/>
      <c r="AI45" s="184"/>
      <c r="AJ45" s="185"/>
      <c r="AK45" s="185"/>
      <c r="AL45" s="185"/>
      <c r="AM45" s="185"/>
      <c r="AN45" s="186"/>
    </row>
    <row r="46" spans="1:40" ht="13.5">
      <c r="A46" s="97" t="s">
        <v>56</v>
      </c>
      <c r="B46" s="201" t="s">
        <v>43</v>
      </c>
      <c r="C46" s="109"/>
      <c r="D46" s="202"/>
      <c r="E46" s="131" t="s">
        <v>37</v>
      </c>
      <c r="F46" s="132"/>
      <c r="G46" s="133"/>
      <c r="H46" s="223" t="s">
        <v>20</v>
      </c>
      <c r="I46" s="224"/>
      <c r="J46" s="225"/>
      <c r="K46" s="180">
        <v>0</v>
      </c>
      <c r="L46" s="180"/>
      <c r="M46" s="180"/>
      <c r="N46" s="180" t="s">
        <v>38</v>
      </c>
      <c r="O46" s="180"/>
      <c r="P46" s="180"/>
      <c r="Q46" s="180">
        <v>4</v>
      </c>
      <c r="R46" s="180"/>
      <c r="S46" s="180"/>
      <c r="T46" s="226" t="s">
        <v>24</v>
      </c>
      <c r="U46" s="224"/>
      <c r="V46" s="227"/>
      <c r="W46" s="228" t="s">
        <v>26</v>
      </c>
      <c r="X46" s="224"/>
      <c r="Y46" s="227"/>
      <c r="Z46" s="160"/>
      <c r="AA46" s="161"/>
      <c r="AB46" s="161"/>
      <c r="AC46" s="130"/>
      <c r="AD46" s="129"/>
      <c r="AE46" s="129"/>
      <c r="AF46" s="184"/>
      <c r="AG46" s="184"/>
      <c r="AH46" s="184"/>
      <c r="AI46" s="184"/>
      <c r="AJ46" s="185"/>
      <c r="AK46" s="185"/>
      <c r="AL46" s="185"/>
      <c r="AM46" s="185"/>
      <c r="AN46" s="186"/>
    </row>
    <row r="47" spans="1:40" ht="14.25" thickBot="1">
      <c r="A47" s="118"/>
      <c r="B47" s="206"/>
      <c r="C47" s="196"/>
      <c r="D47" s="197"/>
      <c r="E47" s="122" t="s">
        <v>40</v>
      </c>
      <c r="F47" s="207"/>
      <c r="G47" s="208"/>
      <c r="H47" s="143" t="s">
        <v>23</v>
      </c>
      <c r="I47" s="144"/>
      <c r="J47" s="229"/>
      <c r="K47" s="230">
        <v>4</v>
      </c>
      <c r="L47" s="141"/>
      <c r="M47" s="231"/>
      <c r="N47" s="230" t="s">
        <v>38</v>
      </c>
      <c r="O47" s="141"/>
      <c r="P47" s="231"/>
      <c r="Q47" s="230">
        <v>0</v>
      </c>
      <c r="R47" s="141"/>
      <c r="S47" s="231"/>
      <c r="T47" s="146" t="s">
        <v>26</v>
      </c>
      <c r="U47" s="144"/>
      <c r="V47" s="148"/>
      <c r="W47" s="147" t="s">
        <v>24</v>
      </c>
      <c r="X47" s="144"/>
      <c r="Y47" s="148"/>
      <c r="Z47" s="160"/>
      <c r="AA47" s="161"/>
      <c r="AB47" s="161"/>
      <c r="AC47" s="130"/>
      <c r="AD47" s="129"/>
      <c r="AE47" s="129"/>
      <c r="AF47" s="184"/>
      <c r="AG47" s="184"/>
      <c r="AH47" s="184"/>
      <c r="AI47" s="184"/>
      <c r="AJ47" s="185"/>
      <c r="AK47" s="185"/>
      <c r="AL47" s="185"/>
      <c r="AM47" s="185"/>
      <c r="AN47" s="186"/>
    </row>
    <row r="48" spans="1:40" ht="13.5" customHeight="1">
      <c r="A48" s="97" t="s">
        <v>57</v>
      </c>
      <c r="B48" s="98" t="s">
        <v>27</v>
      </c>
      <c r="C48" s="99"/>
      <c r="D48" s="100"/>
      <c r="E48" s="232" t="s">
        <v>40</v>
      </c>
      <c r="F48" s="233"/>
      <c r="G48" s="234"/>
      <c r="H48" s="187" t="s">
        <v>27</v>
      </c>
      <c r="I48" s="235"/>
      <c r="J48" s="236"/>
      <c r="K48" s="237"/>
      <c r="L48" s="235"/>
      <c r="M48" s="236"/>
      <c r="N48" s="237"/>
      <c r="O48" s="235"/>
      <c r="P48" s="236"/>
      <c r="Q48" s="237"/>
      <c r="R48" s="235"/>
      <c r="S48" s="236"/>
      <c r="T48" s="191" t="s">
        <v>28</v>
      </c>
      <c r="U48" s="235"/>
      <c r="V48" s="238"/>
      <c r="W48" s="193" t="s">
        <v>22</v>
      </c>
      <c r="X48" s="235"/>
      <c r="Y48" s="238"/>
      <c r="Z48" s="160"/>
      <c r="AA48" s="161"/>
      <c r="AB48" s="239"/>
      <c r="AC48" s="130"/>
      <c r="AD48" s="129"/>
      <c r="AE48" s="129"/>
      <c r="AF48" s="184"/>
      <c r="AG48" s="184"/>
      <c r="AH48" s="184"/>
      <c r="AI48" s="184"/>
      <c r="AJ48" s="185"/>
      <c r="AK48" s="185"/>
      <c r="AL48" s="185"/>
      <c r="AM48" s="185"/>
      <c r="AN48" s="186"/>
    </row>
    <row r="49" spans="1:40" ht="14.25" thickBot="1">
      <c r="A49" s="118"/>
      <c r="B49" s="240"/>
      <c r="C49" s="241"/>
      <c r="D49" s="242"/>
      <c r="E49" s="140" t="s">
        <v>50</v>
      </c>
      <c r="F49" s="243"/>
      <c r="G49" s="244"/>
      <c r="H49" s="169" t="s">
        <v>53</v>
      </c>
      <c r="I49" s="245"/>
      <c r="J49" s="246"/>
      <c r="K49" s="146"/>
      <c r="L49" s="245"/>
      <c r="M49" s="246"/>
      <c r="N49" s="146" t="s">
        <v>38</v>
      </c>
      <c r="O49" s="245"/>
      <c r="P49" s="246"/>
      <c r="Q49" s="146"/>
      <c r="R49" s="245"/>
      <c r="S49" s="246"/>
      <c r="T49" s="172" t="s">
        <v>23</v>
      </c>
      <c r="U49" s="245"/>
      <c r="V49" s="247"/>
      <c r="W49" s="195" t="s">
        <v>27</v>
      </c>
      <c r="X49" s="245"/>
      <c r="Y49" s="247"/>
      <c r="Z49" s="160"/>
      <c r="AA49" s="161"/>
      <c r="AB49" s="161"/>
      <c r="AC49" s="130"/>
      <c r="AD49" s="129"/>
      <c r="AE49" s="129"/>
      <c r="AF49" s="184"/>
      <c r="AG49" s="184"/>
      <c r="AH49" s="184"/>
      <c r="AI49" s="184"/>
      <c r="AJ49" s="185"/>
      <c r="AK49" s="185"/>
      <c r="AL49" s="185"/>
      <c r="AM49" s="185"/>
      <c r="AN49" s="186"/>
    </row>
    <row r="50" spans="1:40" ht="13.5">
      <c r="A50" s="97" t="s">
        <v>58</v>
      </c>
      <c r="B50" s="98" t="s">
        <v>20</v>
      </c>
      <c r="C50" s="248"/>
      <c r="D50" s="249"/>
      <c r="E50" s="131" t="s">
        <v>37</v>
      </c>
      <c r="F50" s="233"/>
      <c r="G50" s="234"/>
      <c r="H50" s="152" t="s">
        <v>53</v>
      </c>
      <c r="I50" s="250"/>
      <c r="J50" s="251"/>
      <c r="K50" s="252">
        <v>1</v>
      </c>
      <c r="L50" s="253"/>
      <c r="M50" s="254"/>
      <c r="N50" s="252" t="s">
        <v>38</v>
      </c>
      <c r="O50" s="250"/>
      <c r="P50" s="251"/>
      <c r="Q50" s="252">
        <v>1</v>
      </c>
      <c r="R50" s="253"/>
      <c r="S50" s="254"/>
      <c r="T50" s="155" t="s">
        <v>26</v>
      </c>
      <c r="U50" s="250"/>
      <c r="V50" s="255"/>
      <c r="W50" s="194" t="s">
        <v>20</v>
      </c>
      <c r="X50" s="250"/>
      <c r="Y50" s="255"/>
      <c r="Z50" s="256"/>
      <c r="AA50" s="257"/>
      <c r="AB50" s="258"/>
      <c r="AC50" s="259"/>
      <c r="AD50" s="260"/>
      <c r="AE50" s="260"/>
      <c r="AF50" s="184"/>
      <c r="AG50" s="184"/>
      <c r="AH50" s="184"/>
      <c r="AI50" s="184"/>
      <c r="AJ50" s="185"/>
      <c r="AK50" s="185"/>
      <c r="AL50" s="185"/>
      <c r="AM50" s="185"/>
      <c r="AN50" s="186"/>
    </row>
    <row r="51" spans="1:40" ht="14.25" thickBot="1">
      <c r="A51" s="163"/>
      <c r="B51" s="261"/>
      <c r="C51" s="262"/>
      <c r="D51" s="263"/>
      <c r="E51" s="140" t="s">
        <v>40</v>
      </c>
      <c r="F51" s="243"/>
      <c r="G51" s="244"/>
      <c r="H51" s="169" t="s">
        <v>20</v>
      </c>
      <c r="I51" s="245"/>
      <c r="J51" s="246"/>
      <c r="K51" s="230">
        <v>1</v>
      </c>
      <c r="L51" s="141"/>
      <c r="M51" s="231"/>
      <c r="N51" s="230" t="s">
        <v>38</v>
      </c>
      <c r="O51" s="245"/>
      <c r="P51" s="246"/>
      <c r="Q51" s="230">
        <v>4</v>
      </c>
      <c r="R51" s="141"/>
      <c r="S51" s="231"/>
      <c r="T51" s="172" t="s">
        <v>47</v>
      </c>
      <c r="U51" s="245"/>
      <c r="V51" s="247"/>
      <c r="W51" s="195" t="s">
        <v>22</v>
      </c>
      <c r="X51" s="245"/>
      <c r="Y51" s="247"/>
      <c r="Z51" s="160"/>
      <c r="AA51" s="161"/>
      <c r="AB51" s="161"/>
      <c r="AC51" s="130"/>
      <c r="AD51" s="129"/>
      <c r="AE51" s="129"/>
      <c r="AF51" s="184"/>
      <c r="AG51" s="184"/>
      <c r="AH51" s="184"/>
      <c r="AI51" s="184"/>
      <c r="AJ51" s="185"/>
      <c r="AK51" s="185"/>
      <c r="AL51" s="185"/>
      <c r="AM51" s="185"/>
      <c r="AN51" s="186"/>
    </row>
    <row r="52" spans="1:40" ht="13.5">
      <c r="A52" s="97" t="s">
        <v>59</v>
      </c>
      <c r="B52" s="98" t="s">
        <v>20</v>
      </c>
      <c r="C52" s="248"/>
      <c r="D52" s="249"/>
      <c r="E52" s="131" t="s">
        <v>37</v>
      </c>
      <c r="F52" s="233"/>
      <c r="G52" s="234"/>
      <c r="H52" s="152" t="s">
        <v>20</v>
      </c>
      <c r="I52" s="250"/>
      <c r="J52" s="251"/>
      <c r="K52" s="252">
        <v>3</v>
      </c>
      <c r="L52" s="253"/>
      <c r="M52" s="254"/>
      <c r="N52" s="252" t="s">
        <v>38</v>
      </c>
      <c r="O52" s="250"/>
      <c r="P52" s="251"/>
      <c r="Q52" s="252">
        <v>1</v>
      </c>
      <c r="R52" s="253"/>
      <c r="S52" s="254"/>
      <c r="T52" s="155" t="s">
        <v>22</v>
      </c>
      <c r="U52" s="250"/>
      <c r="V52" s="255"/>
      <c r="W52" s="194" t="s">
        <v>25</v>
      </c>
      <c r="X52" s="250"/>
      <c r="Y52" s="255"/>
      <c r="Z52" s="160"/>
      <c r="AA52" s="161"/>
      <c r="AB52" s="161"/>
      <c r="AC52" s="130"/>
      <c r="AD52" s="129"/>
      <c r="AE52" s="129"/>
      <c r="AF52" s="184"/>
      <c r="AG52" s="184"/>
      <c r="AH52" s="184"/>
      <c r="AI52" s="184"/>
      <c r="AJ52" s="185"/>
      <c r="AK52" s="185"/>
      <c r="AL52" s="185"/>
      <c r="AM52" s="185"/>
      <c r="AN52" s="186"/>
    </row>
    <row r="53" spans="1:40" ht="14.25" thickBot="1">
      <c r="A53" s="163"/>
      <c r="B53" s="261"/>
      <c r="C53" s="262"/>
      <c r="D53" s="263"/>
      <c r="E53" s="140" t="s">
        <v>40</v>
      </c>
      <c r="F53" s="243"/>
      <c r="G53" s="244"/>
      <c r="H53" s="169" t="s">
        <v>25</v>
      </c>
      <c r="I53" s="245"/>
      <c r="J53" s="246"/>
      <c r="K53" s="230">
        <v>1</v>
      </c>
      <c r="L53" s="141"/>
      <c r="M53" s="231"/>
      <c r="N53" s="230" t="s">
        <v>38</v>
      </c>
      <c r="O53" s="245"/>
      <c r="P53" s="246"/>
      <c r="Q53" s="230">
        <v>0</v>
      </c>
      <c r="R53" s="141"/>
      <c r="S53" s="231"/>
      <c r="T53" s="172" t="s">
        <v>28</v>
      </c>
      <c r="U53" s="245"/>
      <c r="V53" s="247"/>
      <c r="W53" s="195" t="s">
        <v>20</v>
      </c>
      <c r="X53" s="245"/>
      <c r="Y53" s="247"/>
      <c r="Z53" s="160"/>
      <c r="AA53" s="161"/>
      <c r="AB53" s="161"/>
      <c r="AC53" s="130"/>
      <c r="AD53" s="129"/>
      <c r="AE53" s="129"/>
      <c r="AF53" s="184"/>
      <c r="AG53" s="184"/>
      <c r="AH53" s="184"/>
      <c r="AI53" s="184"/>
      <c r="AJ53" s="185"/>
      <c r="AK53" s="185"/>
      <c r="AL53" s="185"/>
      <c r="AM53" s="185"/>
      <c r="AN53" s="186"/>
    </row>
    <row r="54" spans="1:40" ht="13.5">
      <c r="A54" s="97" t="s">
        <v>60</v>
      </c>
      <c r="B54" s="98" t="s">
        <v>43</v>
      </c>
      <c r="C54" s="248"/>
      <c r="D54" s="249"/>
      <c r="E54" s="131" t="s">
        <v>37</v>
      </c>
      <c r="F54" s="233"/>
      <c r="G54" s="234"/>
      <c r="H54" s="152" t="s">
        <v>25</v>
      </c>
      <c r="I54" s="250"/>
      <c r="J54" s="251"/>
      <c r="K54" s="252">
        <v>4</v>
      </c>
      <c r="L54" s="253"/>
      <c r="M54" s="254"/>
      <c r="N54" s="252" t="s">
        <v>38</v>
      </c>
      <c r="O54" s="253"/>
      <c r="P54" s="254"/>
      <c r="Q54" s="252">
        <v>1</v>
      </c>
      <c r="R54" s="253"/>
      <c r="S54" s="254"/>
      <c r="T54" s="137" t="s">
        <v>27</v>
      </c>
      <c r="U54" s="250"/>
      <c r="V54" s="255"/>
      <c r="W54" s="194" t="s">
        <v>24</v>
      </c>
      <c r="X54" s="250"/>
      <c r="Y54" s="255"/>
      <c r="Z54" s="160"/>
      <c r="AA54" s="161"/>
      <c r="AB54" s="161"/>
      <c r="AC54" s="130"/>
      <c r="AD54" s="129"/>
      <c r="AE54" s="129"/>
      <c r="AF54" s="184"/>
      <c r="AG54" s="184"/>
      <c r="AH54" s="184"/>
      <c r="AI54" s="184"/>
      <c r="AJ54" s="185"/>
      <c r="AK54" s="185"/>
      <c r="AL54" s="185"/>
      <c r="AM54" s="185"/>
      <c r="AN54" s="186"/>
    </row>
    <row r="55" spans="1:46" ht="14.25" thickBot="1">
      <c r="A55" s="264"/>
      <c r="B55" s="265"/>
      <c r="C55" s="266"/>
      <c r="D55" s="267"/>
      <c r="E55" s="101" t="s">
        <v>40</v>
      </c>
      <c r="F55" s="268"/>
      <c r="G55" s="269"/>
      <c r="H55" s="187" t="s">
        <v>23</v>
      </c>
      <c r="I55" s="235"/>
      <c r="J55" s="236"/>
      <c r="K55" s="218">
        <v>1</v>
      </c>
      <c r="L55" s="219"/>
      <c r="M55" s="220"/>
      <c r="N55" s="218" t="s">
        <v>38</v>
      </c>
      <c r="O55" s="235"/>
      <c r="P55" s="236"/>
      <c r="Q55" s="218">
        <v>1</v>
      </c>
      <c r="R55" s="219"/>
      <c r="S55" s="220"/>
      <c r="T55" s="191" t="s">
        <v>24</v>
      </c>
      <c r="U55" s="235"/>
      <c r="V55" s="238"/>
      <c r="W55" s="193" t="s">
        <v>27</v>
      </c>
      <c r="X55" s="235"/>
      <c r="Y55" s="238"/>
      <c r="Z55" s="160"/>
      <c r="AA55" s="161"/>
      <c r="AB55" s="161"/>
      <c r="AC55" s="130"/>
      <c r="AD55" s="129"/>
      <c r="AE55" s="129"/>
      <c r="AF55" s="270"/>
      <c r="AG55" s="270"/>
      <c r="AH55" s="270"/>
      <c r="AI55" s="271"/>
      <c r="AJ55" s="271"/>
      <c r="AK55" s="271"/>
      <c r="AL55" s="271"/>
      <c r="AM55" s="271"/>
      <c r="AN55" s="271"/>
      <c r="AO55" s="271"/>
      <c r="AP55" s="271"/>
      <c r="AQ55" s="271"/>
      <c r="AR55" s="270"/>
      <c r="AS55" s="270"/>
      <c r="AT55" s="270"/>
    </row>
    <row r="56" spans="1:40" ht="13.5">
      <c r="A56" s="97" t="s">
        <v>61</v>
      </c>
      <c r="B56" s="98" t="s">
        <v>43</v>
      </c>
      <c r="C56" s="248"/>
      <c r="D56" s="249"/>
      <c r="E56" s="131" t="s">
        <v>37</v>
      </c>
      <c r="F56" s="233"/>
      <c r="G56" s="234"/>
      <c r="H56" s="152" t="s">
        <v>20</v>
      </c>
      <c r="I56" s="250"/>
      <c r="J56" s="251"/>
      <c r="K56" s="252">
        <v>1</v>
      </c>
      <c r="L56" s="253"/>
      <c r="M56" s="254"/>
      <c r="N56" s="252" t="s">
        <v>38</v>
      </c>
      <c r="O56" s="250"/>
      <c r="P56" s="251"/>
      <c r="Q56" s="252">
        <v>0</v>
      </c>
      <c r="R56" s="253"/>
      <c r="S56" s="254"/>
      <c r="T56" s="155" t="s">
        <v>27</v>
      </c>
      <c r="U56" s="250"/>
      <c r="V56" s="255"/>
      <c r="W56" s="194" t="s">
        <v>28</v>
      </c>
      <c r="X56" s="250"/>
      <c r="Y56" s="255"/>
      <c r="Z56" s="160"/>
      <c r="AA56" s="161"/>
      <c r="AB56" s="161"/>
      <c r="AC56" s="130"/>
      <c r="AD56" s="129"/>
      <c r="AE56" s="129"/>
      <c r="AF56" s="184"/>
      <c r="AG56" s="184"/>
      <c r="AH56" s="184"/>
      <c r="AI56" s="184"/>
      <c r="AJ56" s="185"/>
      <c r="AK56" s="185"/>
      <c r="AL56" s="185"/>
      <c r="AM56" s="185"/>
      <c r="AN56" s="186"/>
    </row>
    <row r="57" spans="1:40" ht="14.25" thickBot="1">
      <c r="A57" s="163"/>
      <c r="B57" s="261"/>
      <c r="C57" s="262"/>
      <c r="D57" s="263"/>
      <c r="E57" s="140" t="s">
        <v>40</v>
      </c>
      <c r="F57" s="243"/>
      <c r="G57" s="244"/>
      <c r="H57" s="169" t="s">
        <v>24</v>
      </c>
      <c r="I57" s="245"/>
      <c r="J57" s="246"/>
      <c r="K57" s="230">
        <v>2</v>
      </c>
      <c r="L57" s="141"/>
      <c r="M57" s="231"/>
      <c r="N57" s="230" t="s">
        <v>38</v>
      </c>
      <c r="O57" s="245"/>
      <c r="P57" s="246"/>
      <c r="Q57" s="230">
        <v>0</v>
      </c>
      <c r="R57" s="141"/>
      <c r="S57" s="231"/>
      <c r="T57" s="172" t="s">
        <v>28</v>
      </c>
      <c r="U57" s="245"/>
      <c r="V57" s="247"/>
      <c r="W57" s="195" t="s">
        <v>20</v>
      </c>
      <c r="X57" s="245"/>
      <c r="Y57" s="247"/>
      <c r="Z57" s="160"/>
      <c r="AA57" s="161"/>
      <c r="AB57" s="161"/>
      <c r="AC57" s="130"/>
      <c r="AD57" s="129"/>
      <c r="AE57" s="129"/>
      <c r="AF57" s="184"/>
      <c r="AG57" s="184"/>
      <c r="AH57" s="184"/>
      <c r="AI57" s="184"/>
      <c r="AJ57" s="185"/>
      <c r="AK57" s="185"/>
      <c r="AL57" s="185"/>
      <c r="AM57" s="185"/>
      <c r="AN57" s="186"/>
    </row>
    <row r="58" spans="1:40" ht="13.5" customHeight="1">
      <c r="A58" s="272" t="s">
        <v>62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185"/>
      <c r="AJ58" s="185"/>
      <c r="AK58" s="185"/>
      <c r="AL58" s="185"/>
      <c r="AM58" s="185"/>
      <c r="AN58" s="186"/>
    </row>
    <row r="59" spans="1:40" ht="13.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273"/>
      <c r="AG59" s="273"/>
      <c r="AH59" s="273"/>
      <c r="AI59" s="185"/>
      <c r="AJ59" s="185"/>
      <c r="AK59" s="185"/>
      <c r="AL59" s="185"/>
      <c r="AM59" s="185"/>
      <c r="AN59" s="186"/>
    </row>
    <row r="60" spans="1:40" s="275" customFormat="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74"/>
      <c r="AA60" s="274"/>
      <c r="AB60" s="274"/>
      <c r="AC60" s="274"/>
      <c r="AD60" s="274"/>
      <c r="AE60" s="274"/>
      <c r="AF60" s="185"/>
      <c r="AG60" s="185"/>
      <c r="AH60" s="185"/>
      <c r="AI60" s="185"/>
      <c r="AJ60" s="185"/>
      <c r="AK60" s="185"/>
      <c r="AL60" s="185"/>
      <c r="AM60" s="185"/>
      <c r="AN60" s="186"/>
    </row>
    <row r="61" spans="32:40" ht="13.5">
      <c r="AF61" s="185"/>
      <c r="AG61" s="185"/>
      <c r="AH61" s="185"/>
      <c r="AI61" s="185"/>
      <c r="AJ61" s="185"/>
      <c r="AK61" s="185"/>
      <c r="AL61" s="185"/>
      <c r="AM61" s="185"/>
      <c r="AN61" s="276"/>
    </row>
    <row r="62" spans="32:40" ht="13.5">
      <c r="AF62" s="185"/>
      <c r="AG62" s="185"/>
      <c r="AH62" s="185"/>
      <c r="AI62" s="185"/>
      <c r="AJ62" s="185"/>
      <c r="AK62" s="185"/>
      <c r="AL62" s="185"/>
      <c r="AM62" s="185"/>
      <c r="AN62" s="276"/>
    </row>
    <row r="63" ht="13.5">
      <c r="AN63" s="276"/>
    </row>
  </sheetData>
  <sheetProtection/>
  <mergeCells count="475">
    <mergeCell ref="Z57:AB57"/>
    <mergeCell ref="AC57:AE57"/>
    <mergeCell ref="A59:AE59"/>
    <mergeCell ref="W56:Y56"/>
    <mergeCell ref="Z56:AB56"/>
    <mergeCell ref="AC56:AE56"/>
    <mergeCell ref="E57:G57"/>
    <mergeCell ref="H57:J57"/>
    <mergeCell ref="K57:M57"/>
    <mergeCell ref="N57:P57"/>
    <mergeCell ref="Q57:S57"/>
    <mergeCell ref="T57:V57"/>
    <mergeCell ref="W57:Y57"/>
    <mergeCell ref="Z55:AB55"/>
    <mergeCell ref="AC55:AE55"/>
    <mergeCell ref="A56:A57"/>
    <mergeCell ref="B56:D57"/>
    <mergeCell ref="E56:G56"/>
    <mergeCell ref="H56:J56"/>
    <mergeCell ref="K56:M56"/>
    <mergeCell ref="N56:P56"/>
    <mergeCell ref="Q56:S56"/>
    <mergeCell ref="T56:V56"/>
    <mergeCell ref="W54:Y54"/>
    <mergeCell ref="Z54:AB54"/>
    <mergeCell ref="AC54:AE54"/>
    <mergeCell ref="E55:G55"/>
    <mergeCell ref="H55:J55"/>
    <mergeCell ref="K55:M55"/>
    <mergeCell ref="N55:P55"/>
    <mergeCell ref="Q55:S55"/>
    <mergeCell ref="T55:V55"/>
    <mergeCell ref="W55:Y55"/>
    <mergeCell ref="Z53:AB53"/>
    <mergeCell ref="AC53:AE53"/>
    <mergeCell ref="A54:A55"/>
    <mergeCell ref="B54:D55"/>
    <mergeCell ref="E54:G54"/>
    <mergeCell ref="H54:J54"/>
    <mergeCell ref="K54:M54"/>
    <mergeCell ref="N54:P54"/>
    <mergeCell ref="Q54:S54"/>
    <mergeCell ref="T54:V54"/>
    <mergeCell ref="W52:Y52"/>
    <mergeCell ref="Z52:AB52"/>
    <mergeCell ref="AC52:AE52"/>
    <mergeCell ref="E53:G53"/>
    <mergeCell ref="H53:J53"/>
    <mergeCell ref="K53:M53"/>
    <mergeCell ref="N53:P53"/>
    <mergeCell ref="Q53:S53"/>
    <mergeCell ref="T53:V53"/>
    <mergeCell ref="W53:Y53"/>
    <mergeCell ref="Z51:AB51"/>
    <mergeCell ref="AC51:AE51"/>
    <mergeCell ref="A52:A53"/>
    <mergeCell ref="B52:D53"/>
    <mergeCell ref="E52:G52"/>
    <mergeCell ref="H52:J52"/>
    <mergeCell ref="K52:M52"/>
    <mergeCell ref="N52:P52"/>
    <mergeCell ref="Q52:S52"/>
    <mergeCell ref="T52:V52"/>
    <mergeCell ref="W50:Y50"/>
    <mergeCell ref="Z50:AB50"/>
    <mergeCell ref="AC50:AE50"/>
    <mergeCell ref="E51:G51"/>
    <mergeCell ref="H51:J51"/>
    <mergeCell ref="K51:M51"/>
    <mergeCell ref="N51:P51"/>
    <mergeCell ref="Q51:S51"/>
    <mergeCell ref="T51:V51"/>
    <mergeCell ref="W51:Y51"/>
    <mergeCell ref="Z49:AB49"/>
    <mergeCell ref="AC49:AE49"/>
    <mergeCell ref="A50:A51"/>
    <mergeCell ref="B50:D51"/>
    <mergeCell ref="E50:G50"/>
    <mergeCell ref="H50:J50"/>
    <mergeCell ref="K50:M50"/>
    <mergeCell ref="N50:P50"/>
    <mergeCell ref="Q50:S50"/>
    <mergeCell ref="T50:V50"/>
    <mergeCell ref="W48:Y48"/>
    <mergeCell ref="Z48:AB48"/>
    <mergeCell ref="AC48:AE48"/>
    <mergeCell ref="E49:G49"/>
    <mergeCell ref="H49:J49"/>
    <mergeCell ref="K49:M49"/>
    <mergeCell ref="N49:P49"/>
    <mergeCell ref="Q49:S49"/>
    <mergeCell ref="T49:V49"/>
    <mergeCell ref="W49:Y49"/>
    <mergeCell ref="Z47:AB47"/>
    <mergeCell ref="AC47:AE47"/>
    <mergeCell ref="A48:A49"/>
    <mergeCell ref="B48:D49"/>
    <mergeCell ref="E48:G48"/>
    <mergeCell ref="H48:J48"/>
    <mergeCell ref="K48:M48"/>
    <mergeCell ref="N48:P48"/>
    <mergeCell ref="Q48:S48"/>
    <mergeCell ref="T48:V48"/>
    <mergeCell ref="W46:Y46"/>
    <mergeCell ref="Z46:AB46"/>
    <mergeCell ref="AC46:AE46"/>
    <mergeCell ref="E47:G47"/>
    <mergeCell ref="H47:J47"/>
    <mergeCell ref="K47:M47"/>
    <mergeCell ref="N47:P47"/>
    <mergeCell ref="Q47:S47"/>
    <mergeCell ref="T47:V47"/>
    <mergeCell ref="W47:Y47"/>
    <mergeCell ref="Z45:AB45"/>
    <mergeCell ref="AC45:AE45"/>
    <mergeCell ref="A46:A47"/>
    <mergeCell ref="B46:D47"/>
    <mergeCell ref="E46:G46"/>
    <mergeCell ref="H46:J46"/>
    <mergeCell ref="K46:M46"/>
    <mergeCell ref="N46:P46"/>
    <mergeCell ref="Q46:S46"/>
    <mergeCell ref="T46:V46"/>
    <mergeCell ref="W44:Y44"/>
    <mergeCell ref="Z44:AB44"/>
    <mergeCell ref="AC44:AE44"/>
    <mergeCell ref="E45:G45"/>
    <mergeCell ref="H45:J45"/>
    <mergeCell ref="K45:M45"/>
    <mergeCell ref="N45:P45"/>
    <mergeCell ref="Q45:S45"/>
    <mergeCell ref="T45:V45"/>
    <mergeCell ref="W45:Y45"/>
    <mergeCell ref="T43:V43"/>
    <mergeCell ref="W43:Y43"/>
    <mergeCell ref="Z43:AB43"/>
    <mergeCell ref="AC43:AE43"/>
    <mergeCell ref="E44:G44"/>
    <mergeCell ref="H44:J44"/>
    <mergeCell ref="K44:M44"/>
    <mergeCell ref="N44:P44"/>
    <mergeCell ref="Q44:S44"/>
    <mergeCell ref="T44:V44"/>
    <mergeCell ref="W42:Y42"/>
    <mergeCell ref="Z42:AB42"/>
    <mergeCell ref="AC42:AE42"/>
    <mergeCell ref="A43:A45"/>
    <mergeCell ref="B43:D45"/>
    <mergeCell ref="E43:G43"/>
    <mergeCell ref="H43:J43"/>
    <mergeCell ref="K43:M43"/>
    <mergeCell ref="N43:P43"/>
    <mergeCell ref="Q43:S43"/>
    <mergeCell ref="T41:V41"/>
    <mergeCell ref="W41:Y41"/>
    <mergeCell ref="Z41:AB41"/>
    <mergeCell ref="AC41:AE41"/>
    <mergeCell ref="E42:G42"/>
    <mergeCell ref="H42:J42"/>
    <mergeCell ref="K42:M42"/>
    <mergeCell ref="N42:P42"/>
    <mergeCell ref="Q42:S42"/>
    <mergeCell ref="T42:V42"/>
    <mergeCell ref="W40:Y40"/>
    <mergeCell ref="Z40:AB40"/>
    <mergeCell ref="AC40:AE40"/>
    <mergeCell ref="A41:A42"/>
    <mergeCell ref="B41:D42"/>
    <mergeCell ref="E41:G41"/>
    <mergeCell ref="H41:J41"/>
    <mergeCell ref="K41:M41"/>
    <mergeCell ref="N41:P41"/>
    <mergeCell ref="Q41:S41"/>
    <mergeCell ref="T39:V39"/>
    <mergeCell ref="W39:Y39"/>
    <mergeCell ref="Z39:AB39"/>
    <mergeCell ref="AC39:AE39"/>
    <mergeCell ref="E40:G40"/>
    <mergeCell ref="H40:J40"/>
    <mergeCell ref="K40:M40"/>
    <mergeCell ref="N40:P40"/>
    <mergeCell ref="Q40:S40"/>
    <mergeCell ref="T40:V40"/>
    <mergeCell ref="W38:Y38"/>
    <mergeCell ref="Z38:AB38"/>
    <mergeCell ref="AC38:AE38"/>
    <mergeCell ref="A39:A40"/>
    <mergeCell ref="B39:D40"/>
    <mergeCell ref="E39:G39"/>
    <mergeCell ref="H39:J39"/>
    <mergeCell ref="K39:M39"/>
    <mergeCell ref="N39:P39"/>
    <mergeCell ref="Q39:S39"/>
    <mergeCell ref="T37:V37"/>
    <mergeCell ref="W37:Y37"/>
    <mergeCell ref="Z37:AB37"/>
    <mergeCell ref="AC37:AE37"/>
    <mergeCell ref="E38:G38"/>
    <mergeCell ref="H38:J38"/>
    <mergeCell ref="K38:M38"/>
    <mergeCell ref="N38:P38"/>
    <mergeCell ref="Q38:S38"/>
    <mergeCell ref="T38:V38"/>
    <mergeCell ref="T36:V36"/>
    <mergeCell ref="W36:Y36"/>
    <mergeCell ref="Z36:AB36"/>
    <mergeCell ref="AC36:AE36"/>
    <mergeCell ref="B37:D38"/>
    <mergeCell ref="E37:G37"/>
    <mergeCell ref="H37:J37"/>
    <mergeCell ref="K37:M37"/>
    <mergeCell ref="N37:P37"/>
    <mergeCell ref="Q37:S37"/>
    <mergeCell ref="Q35:S35"/>
    <mergeCell ref="T35:V35"/>
    <mergeCell ref="W35:Y35"/>
    <mergeCell ref="Z35:AB35"/>
    <mergeCell ref="AC35:AE35"/>
    <mergeCell ref="E36:G36"/>
    <mergeCell ref="H36:J36"/>
    <mergeCell ref="K36:M36"/>
    <mergeCell ref="N36:P36"/>
    <mergeCell ref="Q36:S36"/>
    <mergeCell ref="T34:V34"/>
    <mergeCell ref="W34:Y34"/>
    <mergeCell ref="Z34:AB34"/>
    <mergeCell ref="AC34:AE34"/>
    <mergeCell ref="A35:A38"/>
    <mergeCell ref="B35:D36"/>
    <mergeCell ref="E35:G35"/>
    <mergeCell ref="H35:J35"/>
    <mergeCell ref="K35:M35"/>
    <mergeCell ref="N35:P35"/>
    <mergeCell ref="Q33:S33"/>
    <mergeCell ref="T33:V33"/>
    <mergeCell ref="W33:Y33"/>
    <mergeCell ref="Z33:AB33"/>
    <mergeCell ref="AC33:AE33"/>
    <mergeCell ref="E34:G34"/>
    <mergeCell ref="H34:J34"/>
    <mergeCell ref="K34:M34"/>
    <mergeCell ref="N34:P34"/>
    <mergeCell ref="Q34:S34"/>
    <mergeCell ref="T32:V32"/>
    <mergeCell ref="W32:Y32"/>
    <mergeCell ref="Z32:AB32"/>
    <mergeCell ref="AC32:AE32"/>
    <mergeCell ref="A33:A34"/>
    <mergeCell ref="B33:D34"/>
    <mergeCell ref="E33:G33"/>
    <mergeCell ref="H33:J33"/>
    <mergeCell ref="K33:M33"/>
    <mergeCell ref="N33:P33"/>
    <mergeCell ref="Q31:S31"/>
    <mergeCell ref="T31:V31"/>
    <mergeCell ref="W31:Y31"/>
    <mergeCell ref="Z31:AB31"/>
    <mergeCell ref="AC31:AE31"/>
    <mergeCell ref="E32:G32"/>
    <mergeCell ref="H32:J32"/>
    <mergeCell ref="K32:M32"/>
    <mergeCell ref="N32:P32"/>
    <mergeCell ref="Q32:S32"/>
    <mergeCell ref="T30:V30"/>
    <mergeCell ref="W30:Y30"/>
    <mergeCell ref="Z30:AB30"/>
    <mergeCell ref="AC30:AE30"/>
    <mergeCell ref="A31:A32"/>
    <mergeCell ref="B31:D32"/>
    <mergeCell ref="E31:G31"/>
    <mergeCell ref="H31:J31"/>
    <mergeCell ref="K31:M31"/>
    <mergeCell ref="N31:P31"/>
    <mergeCell ref="Q29:S29"/>
    <mergeCell ref="T29:V29"/>
    <mergeCell ref="W29:Y29"/>
    <mergeCell ref="Z29:AB29"/>
    <mergeCell ref="AC29:AE29"/>
    <mergeCell ref="E30:G30"/>
    <mergeCell ref="H30:J30"/>
    <mergeCell ref="K30:M30"/>
    <mergeCell ref="N30:P30"/>
    <mergeCell ref="Q30:S30"/>
    <mergeCell ref="A29:A30"/>
    <mergeCell ref="B29:D30"/>
    <mergeCell ref="E29:G29"/>
    <mergeCell ref="H29:J29"/>
    <mergeCell ref="K29:M29"/>
    <mergeCell ref="N29:P29"/>
    <mergeCell ref="B28:D28"/>
    <mergeCell ref="E28:G28"/>
    <mergeCell ref="H28:V28"/>
    <mergeCell ref="W28:Y28"/>
    <mergeCell ref="Z28:AE28"/>
    <mergeCell ref="AF28:AG28"/>
    <mergeCell ref="AK25:AK26"/>
    <mergeCell ref="AL25:AL26"/>
    <mergeCell ref="B26:D26"/>
    <mergeCell ref="E26:G26"/>
    <mergeCell ref="H26:J26"/>
    <mergeCell ref="K26:M26"/>
    <mergeCell ref="N26:P26"/>
    <mergeCell ref="Q26:S26"/>
    <mergeCell ref="T26:V26"/>
    <mergeCell ref="AD25:AD26"/>
    <mergeCell ref="AE25:AE26"/>
    <mergeCell ref="AF25:AF26"/>
    <mergeCell ref="AG25:AG26"/>
    <mergeCell ref="AH25:AH26"/>
    <mergeCell ref="AJ25:AJ26"/>
    <mergeCell ref="A25:A26"/>
    <mergeCell ref="W25:Y26"/>
    <mergeCell ref="Z25:Z26"/>
    <mergeCell ref="AA25:AA26"/>
    <mergeCell ref="AB25:AB26"/>
    <mergeCell ref="AC25:AC26"/>
    <mergeCell ref="AK23:AK24"/>
    <mergeCell ref="AL23:AL24"/>
    <mergeCell ref="B24:D24"/>
    <mergeCell ref="E24:G24"/>
    <mergeCell ref="H24:J24"/>
    <mergeCell ref="K24:M24"/>
    <mergeCell ref="N24:P24"/>
    <mergeCell ref="Q24:S24"/>
    <mergeCell ref="W24:Y24"/>
    <mergeCell ref="AD23:AD24"/>
    <mergeCell ref="AE23:AE24"/>
    <mergeCell ref="AF23:AF24"/>
    <mergeCell ref="AG23:AG24"/>
    <mergeCell ref="AH23:AH24"/>
    <mergeCell ref="AJ23:AJ24"/>
    <mergeCell ref="A23:A24"/>
    <mergeCell ref="T23:V24"/>
    <mergeCell ref="Z23:Z24"/>
    <mergeCell ref="AA23:AA24"/>
    <mergeCell ref="AB23:AB24"/>
    <mergeCell ref="AC23:AC24"/>
    <mergeCell ref="AK21:AK22"/>
    <mergeCell ref="AL21:AL22"/>
    <mergeCell ref="B22:D22"/>
    <mergeCell ref="E22:G22"/>
    <mergeCell ref="H22:J22"/>
    <mergeCell ref="K22:M22"/>
    <mergeCell ref="N22:P22"/>
    <mergeCell ref="T22:V22"/>
    <mergeCell ref="W22:Y22"/>
    <mergeCell ref="AD21:AD22"/>
    <mergeCell ref="AE21:AE22"/>
    <mergeCell ref="AF21:AF22"/>
    <mergeCell ref="AG21:AG22"/>
    <mergeCell ref="AH21:AH22"/>
    <mergeCell ref="AJ21:AJ22"/>
    <mergeCell ref="A21:A22"/>
    <mergeCell ref="Q21:S22"/>
    <mergeCell ref="Z21:Z22"/>
    <mergeCell ref="AA21:AA22"/>
    <mergeCell ref="AB21:AB22"/>
    <mergeCell ref="AC21:AC22"/>
    <mergeCell ref="AK19:AK20"/>
    <mergeCell ref="AL19:AL20"/>
    <mergeCell ref="B20:D20"/>
    <mergeCell ref="E20:G20"/>
    <mergeCell ref="H20:J20"/>
    <mergeCell ref="K20:M20"/>
    <mergeCell ref="Q20:S20"/>
    <mergeCell ref="T20:V20"/>
    <mergeCell ref="W20:Y20"/>
    <mergeCell ref="AD19:AD20"/>
    <mergeCell ref="AE19:AE20"/>
    <mergeCell ref="AF19:AF20"/>
    <mergeCell ref="AG19:AG20"/>
    <mergeCell ref="AH19:AH20"/>
    <mergeCell ref="AJ19:AJ20"/>
    <mergeCell ref="A19:A20"/>
    <mergeCell ref="N19:P20"/>
    <mergeCell ref="Z19:Z20"/>
    <mergeCell ref="AA19:AA20"/>
    <mergeCell ref="AB19:AB20"/>
    <mergeCell ref="AC19:AC20"/>
    <mergeCell ref="AK17:AK18"/>
    <mergeCell ref="AL17:AL18"/>
    <mergeCell ref="B18:D18"/>
    <mergeCell ref="E18:G18"/>
    <mergeCell ref="H18:J18"/>
    <mergeCell ref="N18:P18"/>
    <mergeCell ref="Q18:S18"/>
    <mergeCell ref="T18:V18"/>
    <mergeCell ref="W18:Y18"/>
    <mergeCell ref="AD17:AD18"/>
    <mergeCell ref="AE17:AE18"/>
    <mergeCell ref="AF17:AF18"/>
    <mergeCell ref="AG17:AG18"/>
    <mergeCell ref="AH17:AH18"/>
    <mergeCell ref="AJ17:AJ18"/>
    <mergeCell ref="A17:A18"/>
    <mergeCell ref="K17:M18"/>
    <mergeCell ref="Z17:Z18"/>
    <mergeCell ref="AA17:AA18"/>
    <mergeCell ref="AB17:AB18"/>
    <mergeCell ref="AC17:AC18"/>
    <mergeCell ref="AK15:AK16"/>
    <mergeCell ref="AL15:AL16"/>
    <mergeCell ref="B16:D16"/>
    <mergeCell ref="E16:G16"/>
    <mergeCell ref="K16:M16"/>
    <mergeCell ref="N16:P16"/>
    <mergeCell ref="Q16:S16"/>
    <mergeCell ref="T16:V16"/>
    <mergeCell ref="W16:Y16"/>
    <mergeCell ref="AD15:AD16"/>
    <mergeCell ref="AE15:AE16"/>
    <mergeCell ref="AF15:AF16"/>
    <mergeCell ref="AG15:AG16"/>
    <mergeCell ref="AH15:AH16"/>
    <mergeCell ref="AJ15:AJ16"/>
    <mergeCell ref="A15:A16"/>
    <mergeCell ref="H15:J16"/>
    <mergeCell ref="Z15:Z16"/>
    <mergeCell ref="AA15:AA16"/>
    <mergeCell ref="AB15:AB16"/>
    <mergeCell ref="AC15:AC16"/>
    <mergeCell ref="AK13:AK14"/>
    <mergeCell ref="AL13:AL14"/>
    <mergeCell ref="B14:D14"/>
    <mergeCell ref="H14:J14"/>
    <mergeCell ref="K14:M14"/>
    <mergeCell ref="N14:P14"/>
    <mergeCell ref="Q14:S14"/>
    <mergeCell ref="T14:V14"/>
    <mergeCell ref="W14:Y14"/>
    <mergeCell ref="AD13:AD14"/>
    <mergeCell ref="AE13:AE14"/>
    <mergeCell ref="AF13:AF14"/>
    <mergeCell ref="AG13:AG14"/>
    <mergeCell ref="AH13:AH14"/>
    <mergeCell ref="AJ13:AJ14"/>
    <mergeCell ref="A13:A14"/>
    <mergeCell ref="E13:G14"/>
    <mergeCell ref="Z13:Z14"/>
    <mergeCell ref="AA13:AA14"/>
    <mergeCell ref="AB13:AB14"/>
    <mergeCell ref="AC13:AC14"/>
    <mergeCell ref="AH11:AH12"/>
    <mergeCell ref="AJ11:AJ12"/>
    <mergeCell ref="AK11:AK12"/>
    <mergeCell ref="AL11:AL12"/>
    <mergeCell ref="E12:G12"/>
    <mergeCell ref="H12:J12"/>
    <mergeCell ref="K12:M12"/>
    <mergeCell ref="N12:P12"/>
    <mergeCell ref="Q12:S12"/>
    <mergeCell ref="T12:V12"/>
    <mergeCell ref="AB11:AB12"/>
    <mergeCell ref="AC11:AC12"/>
    <mergeCell ref="AD11:AD12"/>
    <mergeCell ref="AE11:AE12"/>
    <mergeCell ref="AF11:AF12"/>
    <mergeCell ref="AG11:AG12"/>
    <mergeCell ref="T10:V10"/>
    <mergeCell ref="W10:Y10"/>
    <mergeCell ref="A11:A12"/>
    <mergeCell ref="B11:D12"/>
    <mergeCell ref="Z11:Z12"/>
    <mergeCell ref="AA11:AA12"/>
    <mergeCell ref="W12:Y12"/>
    <mergeCell ref="A1:AE1"/>
    <mergeCell ref="AF1:AH1"/>
    <mergeCell ref="AF2:AH3"/>
    <mergeCell ref="AE8:AH9"/>
    <mergeCell ref="B10:D10"/>
    <mergeCell ref="E10:G10"/>
    <mergeCell ref="H10:J10"/>
    <mergeCell ref="K10:M10"/>
    <mergeCell ref="N10:P10"/>
    <mergeCell ref="Q10:S10"/>
  </mergeCells>
  <conditionalFormatting sqref="B13">
    <cfRule type="expression" priority="3" dxfId="0" stopIfTrue="1">
      <formula>G11</formula>
    </cfRule>
  </conditionalFormatting>
  <conditionalFormatting sqref="T22:Y22 B14:D14 H14:Y14 B16:G16 B18:J18 B20:M20 B22:P22 B24:S24 B26:V26 W24:Y24 K16:Y16 N18:Y18 Q20:Y20 E12:Y12">
    <cfRule type="cellIs" priority="2" dxfId="0" operator="equal" stopIfTrue="1">
      <formula>"△"</formula>
    </cfRule>
  </conditionalFormatting>
  <conditionalFormatting sqref="B13">
    <cfRule type="expression" priority="1" dxfId="0" stopIfTrue="1">
      <formula>G11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tempadmin</dc:creator>
  <cp:keywords/>
  <dc:description/>
  <cp:lastModifiedBy>tempadmin</cp:lastModifiedBy>
  <dcterms:created xsi:type="dcterms:W3CDTF">2011-02-01T05:36:55Z</dcterms:created>
  <dcterms:modified xsi:type="dcterms:W3CDTF">2011-02-01T05:37:26Z</dcterms:modified>
  <cp:category/>
  <cp:version/>
  <cp:contentType/>
  <cp:contentStatus/>
</cp:coreProperties>
</file>