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80" windowWidth="19440" windowHeight="9450" tabRatio="601" activeTab="9"/>
  </bookViews>
  <sheets>
    <sheet name="Ｔ1" sheetId="26" r:id="rId1"/>
    <sheet name="Ｔ2" sheetId="25" r:id="rId2"/>
    <sheet name="T3-S（南部）" sheetId="32" r:id="rId3"/>
    <sheet name="T3-C（中央）" sheetId="33" r:id="rId4"/>
    <sheet name="T3-W（西部）" sheetId="34" r:id="rId5"/>
    <sheet name="①節～④節" sheetId="19" r:id="rId6"/>
    <sheet name="⑤節以降（確定）" sheetId="35" r:id="rId7"/>
    <sheet name="ﾌﾟﾛﾃｸﾄ一覧" sheetId="31" r:id="rId8"/>
    <sheet name="警告・退場者　一覧" sheetId="16" r:id="rId9"/>
    <sheet name="結果ＦＡＸ様式" sheetId="27" r:id="rId10"/>
  </sheets>
  <externalReferences>
    <externalReference r:id="rId11"/>
  </externalReferences>
  <definedNames>
    <definedName name="_xlnm.Print_Area" localSheetId="5">'①節～④節'!$A$1:$AE$55</definedName>
    <definedName name="_xlnm.Print_Area" localSheetId="6">'⑤節以降（確定）'!$A$1:$CR$104</definedName>
  </definedNames>
  <calcPr calcId="145621"/>
</workbook>
</file>

<file path=xl/calcChain.xml><?xml version="1.0" encoding="utf-8"?>
<calcChain xmlns="http://schemas.openxmlformats.org/spreadsheetml/2006/main">
  <c r="AL1" i="34" l="1"/>
  <c r="AL1" i="33"/>
  <c r="AL1" i="32"/>
  <c r="W34" i="34"/>
  <c r="U34" i="34"/>
  <c r="U35" i="34" s="1"/>
  <c r="T34" i="34"/>
  <c r="R34" i="34"/>
  <c r="R35" i="34" s="1"/>
  <c r="Q34" i="34"/>
  <c r="O34" i="34"/>
  <c r="O35" i="34" s="1"/>
  <c r="N34" i="34"/>
  <c r="L34" i="34"/>
  <c r="L35" i="34" s="1"/>
  <c r="K34" i="34"/>
  <c r="I34" i="34"/>
  <c r="I35" i="34" s="1"/>
  <c r="H34" i="34"/>
  <c r="F34" i="34"/>
  <c r="F35" i="34" s="1"/>
  <c r="E34" i="34"/>
  <c r="C34" i="34"/>
  <c r="C35" i="34" s="1"/>
  <c r="W32" i="34"/>
  <c r="U32" i="34"/>
  <c r="U33" i="34" s="1"/>
  <c r="T32" i="34"/>
  <c r="R32" i="34"/>
  <c r="R33" i="34" s="1"/>
  <c r="Q32" i="34"/>
  <c r="O32" i="34"/>
  <c r="O33" i="34" s="1"/>
  <c r="N32" i="34"/>
  <c r="L32" i="34"/>
  <c r="L33" i="34" s="1"/>
  <c r="K32" i="34"/>
  <c r="I32" i="34"/>
  <c r="I33" i="34" s="1"/>
  <c r="H32" i="34"/>
  <c r="F32" i="34"/>
  <c r="F33" i="34" s="1"/>
  <c r="E32" i="34"/>
  <c r="C32" i="34"/>
  <c r="C33" i="34" s="1"/>
  <c r="X31" i="34"/>
  <c r="T30" i="34"/>
  <c r="R30" i="34"/>
  <c r="R31" i="34" s="1"/>
  <c r="Q30" i="34"/>
  <c r="O30" i="34"/>
  <c r="O31" i="34" s="1"/>
  <c r="N30" i="34"/>
  <c r="L30" i="34"/>
  <c r="L31" i="34" s="1"/>
  <c r="K30" i="34"/>
  <c r="I30" i="34"/>
  <c r="I31" i="34" s="1"/>
  <c r="H30" i="34"/>
  <c r="F30" i="34"/>
  <c r="F31" i="34" s="1"/>
  <c r="E30" i="34"/>
  <c r="C30" i="34"/>
  <c r="C31" i="34" s="1"/>
  <c r="X29" i="34"/>
  <c r="T28" i="34"/>
  <c r="R28" i="34"/>
  <c r="R29" i="34" s="1"/>
  <c r="Q28" i="34"/>
  <c r="O28" i="34"/>
  <c r="O29" i="34" s="1"/>
  <c r="N28" i="34"/>
  <c r="L28" i="34"/>
  <c r="L29" i="34" s="1"/>
  <c r="K28" i="34"/>
  <c r="I28" i="34"/>
  <c r="I29" i="34" s="1"/>
  <c r="H28" i="34"/>
  <c r="F28" i="34"/>
  <c r="F29" i="34" s="1"/>
  <c r="E28" i="34"/>
  <c r="C28" i="34"/>
  <c r="C29" i="34" s="1"/>
  <c r="X27" i="34"/>
  <c r="U27" i="34"/>
  <c r="Q26" i="34"/>
  <c r="O26" i="34"/>
  <c r="O27" i="34" s="1"/>
  <c r="N26" i="34"/>
  <c r="L26" i="34"/>
  <c r="L27" i="34" s="1"/>
  <c r="K26" i="34"/>
  <c r="I26" i="34"/>
  <c r="H26" i="34"/>
  <c r="F26" i="34"/>
  <c r="F27" i="34" s="1"/>
  <c r="E26" i="34"/>
  <c r="C26" i="34"/>
  <c r="X25" i="34"/>
  <c r="U25" i="34"/>
  <c r="Q24" i="34"/>
  <c r="O24" i="34"/>
  <c r="O25" i="34" s="1"/>
  <c r="N24" i="34"/>
  <c r="L24" i="34"/>
  <c r="L25" i="34" s="1"/>
  <c r="K24" i="34"/>
  <c r="I24" i="34"/>
  <c r="I25" i="34" s="1"/>
  <c r="H24" i="34"/>
  <c r="F24" i="34"/>
  <c r="F25" i="34" s="1"/>
  <c r="E24" i="34"/>
  <c r="C24" i="34"/>
  <c r="C25" i="34" s="1"/>
  <c r="X23" i="34"/>
  <c r="U23" i="34"/>
  <c r="R23" i="34"/>
  <c r="N22" i="34"/>
  <c r="L22" i="34"/>
  <c r="L23" i="34" s="1"/>
  <c r="K22" i="34"/>
  <c r="I22" i="34"/>
  <c r="I23" i="34" s="1"/>
  <c r="H22" i="34"/>
  <c r="F22" i="34"/>
  <c r="F23" i="34" s="1"/>
  <c r="E22" i="34"/>
  <c r="C22" i="34"/>
  <c r="C23" i="34" s="1"/>
  <c r="X21" i="34"/>
  <c r="U21" i="34"/>
  <c r="R21" i="34"/>
  <c r="N20" i="34"/>
  <c r="L20" i="34"/>
  <c r="L21" i="34" s="1"/>
  <c r="K20" i="34"/>
  <c r="I20" i="34"/>
  <c r="I21" i="34" s="1"/>
  <c r="H20" i="34"/>
  <c r="F20" i="34"/>
  <c r="F21" i="34" s="1"/>
  <c r="E20" i="34"/>
  <c r="C20" i="34"/>
  <c r="C21" i="34" s="1"/>
  <c r="X19" i="34"/>
  <c r="U19" i="34"/>
  <c r="R19" i="34"/>
  <c r="O19" i="34"/>
  <c r="K18" i="34"/>
  <c r="I18" i="34"/>
  <c r="I19" i="34" s="1"/>
  <c r="H18" i="34"/>
  <c r="F18" i="34"/>
  <c r="F19" i="34" s="1"/>
  <c r="E18" i="34"/>
  <c r="C18" i="34"/>
  <c r="C19" i="34" s="1"/>
  <c r="X17" i="34"/>
  <c r="U17" i="34"/>
  <c r="R17" i="34"/>
  <c r="O17" i="34"/>
  <c r="K16" i="34"/>
  <c r="I16" i="34"/>
  <c r="H16" i="34"/>
  <c r="F16" i="34"/>
  <c r="F17" i="34" s="1"/>
  <c r="E16" i="34"/>
  <c r="C16" i="34"/>
  <c r="C17" i="34" s="1"/>
  <c r="X15" i="34"/>
  <c r="U15" i="34"/>
  <c r="R15" i="34"/>
  <c r="O15" i="34"/>
  <c r="L15" i="34"/>
  <c r="H14" i="34"/>
  <c r="F14" i="34"/>
  <c r="F15" i="34" s="1"/>
  <c r="E14" i="34"/>
  <c r="C14" i="34"/>
  <c r="C15" i="34" s="1"/>
  <c r="X13" i="34"/>
  <c r="U13" i="34"/>
  <c r="R13" i="34"/>
  <c r="O13" i="34"/>
  <c r="L13" i="34"/>
  <c r="H12" i="34"/>
  <c r="F12" i="34"/>
  <c r="E12" i="34"/>
  <c r="C12" i="34"/>
  <c r="C13" i="34" s="1"/>
  <c r="X11" i="34"/>
  <c r="U11" i="34"/>
  <c r="R11" i="34"/>
  <c r="O11" i="34"/>
  <c r="L11" i="34"/>
  <c r="I11" i="34"/>
  <c r="E10" i="34"/>
  <c r="C10" i="34"/>
  <c r="C11" i="34" s="1"/>
  <c r="X9" i="34"/>
  <c r="U9" i="34"/>
  <c r="R9" i="34"/>
  <c r="O9" i="34"/>
  <c r="L9" i="34"/>
  <c r="I9" i="34"/>
  <c r="E8" i="34"/>
  <c r="AG8" i="34" s="1"/>
  <c r="C8" i="34"/>
  <c r="C9" i="34" s="1"/>
  <c r="X7" i="34"/>
  <c r="U7" i="34"/>
  <c r="R7" i="34"/>
  <c r="O7" i="34"/>
  <c r="L7" i="34"/>
  <c r="I7" i="34"/>
  <c r="F7" i="34"/>
  <c r="X5" i="34"/>
  <c r="U5" i="34"/>
  <c r="R5" i="34"/>
  <c r="O5" i="34"/>
  <c r="L5" i="34"/>
  <c r="I5" i="34"/>
  <c r="F5" i="34"/>
  <c r="AG4" i="34"/>
  <c r="AF4" i="34"/>
  <c r="X3" i="34"/>
  <c r="U3" i="34"/>
  <c r="R3" i="34"/>
  <c r="O3" i="34"/>
  <c r="L3" i="34"/>
  <c r="I3" i="34"/>
  <c r="F3" i="34"/>
  <c r="C3" i="34"/>
  <c r="B1" i="34"/>
  <c r="W34" i="33"/>
  <c r="U34" i="33"/>
  <c r="U35" i="33" s="1"/>
  <c r="T34" i="33"/>
  <c r="R34" i="33"/>
  <c r="R35" i="33" s="1"/>
  <c r="Q34" i="33"/>
  <c r="O34" i="33"/>
  <c r="O35" i="33" s="1"/>
  <c r="N34" i="33"/>
  <c r="L34" i="33"/>
  <c r="L35" i="33" s="1"/>
  <c r="K34" i="33"/>
  <c r="I34" i="33"/>
  <c r="I35" i="33" s="1"/>
  <c r="H34" i="33"/>
  <c r="F34" i="33"/>
  <c r="F35" i="33" s="1"/>
  <c r="E34" i="33"/>
  <c r="C34" i="33"/>
  <c r="C35" i="33" s="1"/>
  <c r="W32" i="33"/>
  <c r="U32" i="33"/>
  <c r="U33" i="33" s="1"/>
  <c r="T32" i="33"/>
  <c r="R32" i="33"/>
  <c r="R33" i="33" s="1"/>
  <c r="Q32" i="33"/>
  <c r="O32" i="33"/>
  <c r="O33" i="33" s="1"/>
  <c r="N32" i="33"/>
  <c r="L32" i="33"/>
  <c r="L33" i="33" s="1"/>
  <c r="K32" i="33"/>
  <c r="I32" i="33"/>
  <c r="I33" i="33" s="1"/>
  <c r="H32" i="33"/>
  <c r="F32" i="33"/>
  <c r="F33" i="33" s="1"/>
  <c r="E32" i="33"/>
  <c r="C32" i="33"/>
  <c r="C33" i="33" s="1"/>
  <c r="X31" i="33"/>
  <c r="T30" i="33"/>
  <c r="R30" i="33"/>
  <c r="R31" i="33" s="1"/>
  <c r="Q30" i="33"/>
  <c r="O30" i="33"/>
  <c r="O31" i="33" s="1"/>
  <c r="N30" i="33"/>
  <c r="L30" i="33"/>
  <c r="L31" i="33" s="1"/>
  <c r="K30" i="33"/>
  <c r="I30" i="33"/>
  <c r="I31" i="33" s="1"/>
  <c r="H30" i="33"/>
  <c r="F30" i="33"/>
  <c r="F31" i="33" s="1"/>
  <c r="E30" i="33"/>
  <c r="C30" i="33"/>
  <c r="C31" i="33" s="1"/>
  <c r="X29" i="33"/>
  <c r="T28" i="33"/>
  <c r="R28" i="33"/>
  <c r="R29" i="33" s="1"/>
  <c r="Q28" i="33"/>
  <c r="O28" i="33"/>
  <c r="O29" i="33" s="1"/>
  <c r="N28" i="33"/>
  <c r="L28" i="33"/>
  <c r="L29" i="33" s="1"/>
  <c r="K28" i="33"/>
  <c r="I28" i="33"/>
  <c r="I29" i="33" s="1"/>
  <c r="H28" i="33"/>
  <c r="F28" i="33"/>
  <c r="F29" i="33" s="1"/>
  <c r="E28" i="33"/>
  <c r="C28" i="33"/>
  <c r="C29" i="33" s="1"/>
  <c r="X27" i="33"/>
  <c r="U27" i="33"/>
  <c r="Q26" i="33"/>
  <c r="O26" i="33"/>
  <c r="O27" i="33" s="1"/>
  <c r="N26" i="33"/>
  <c r="L26" i="33"/>
  <c r="L27" i="33" s="1"/>
  <c r="K26" i="33"/>
  <c r="I26" i="33"/>
  <c r="I27" i="33" s="1"/>
  <c r="H26" i="33"/>
  <c r="F26" i="33"/>
  <c r="F27" i="33" s="1"/>
  <c r="E26" i="33"/>
  <c r="C26" i="33"/>
  <c r="C27" i="33" s="1"/>
  <c r="X25" i="33"/>
  <c r="U25" i="33"/>
  <c r="L25" i="33"/>
  <c r="Q24" i="33"/>
  <c r="O24" i="33"/>
  <c r="O25" i="33" s="1"/>
  <c r="N24" i="33"/>
  <c r="L24" i="33"/>
  <c r="K24" i="33"/>
  <c r="I24" i="33"/>
  <c r="I25" i="33" s="1"/>
  <c r="H24" i="33"/>
  <c r="F24" i="33"/>
  <c r="F25" i="33" s="1"/>
  <c r="E24" i="33"/>
  <c r="C24" i="33"/>
  <c r="C25" i="33" s="1"/>
  <c r="X23" i="33"/>
  <c r="U23" i="33"/>
  <c r="R23" i="33"/>
  <c r="N22" i="33"/>
  <c r="L22" i="33"/>
  <c r="L23" i="33" s="1"/>
  <c r="K22" i="33"/>
  <c r="I22" i="33"/>
  <c r="I23" i="33" s="1"/>
  <c r="H22" i="33"/>
  <c r="F22" i="33"/>
  <c r="F23" i="33" s="1"/>
  <c r="E22" i="33"/>
  <c r="C22" i="33"/>
  <c r="C23" i="33" s="1"/>
  <c r="X21" i="33"/>
  <c r="U21" i="33"/>
  <c r="R21" i="33"/>
  <c r="N20" i="33"/>
  <c r="L20" i="33"/>
  <c r="L21" i="33" s="1"/>
  <c r="K20" i="33"/>
  <c r="I20" i="33"/>
  <c r="I21" i="33" s="1"/>
  <c r="H20" i="33"/>
  <c r="F20" i="33"/>
  <c r="F21" i="33" s="1"/>
  <c r="E20" i="33"/>
  <c r="C20" i="33"/>
  <c r="C21" i="33" s="1"/>
  <c r="X19" i="33"/>
  <c r="U19" i="33"/>
  <c r="R19" i="33"/>
  <c r="O19" i="33"/>
  <c r="K18" i="33"/>
  <c r="I18" i="33"/>
  <c r="I19" i="33" s="1"/>
  <c r="H18" i="33"/>
  <c r="F18" i="33"/>
  <c r="F19" i="33" s="1"/>
  <c r="E18" i="33"/>
  <c r="C18" i="33"/>
  <c r="C19" i="33" s="1"/>
  <c r="X17" i="33"/>
  <c r="U17" i="33"/>
  <c r="R17" i="33"/>
  <c r="O17" i="33"/>
  <c r="K16" i="33"/>
  <c r="I16" i="33"/>
  <c r="I17" i="33" s="1"/>
  <c r="H16" i="33"/>
  <c r="F16" i="33"/>
  <c r="F17" i="33" s="1"/>
  <c r="E16" i="33"/>
  <c r="C16" i="33"/>
  <c r="C17" i="33" s="1"/>
  <c r="X15" i="33"/>
  <c r="U15" i="33"/>
  <c r="R15" i="33"/>
  <c r="O15" i="33"/>
  <c r="L15" i="33"/>
  <c r="H14" i="33"/>
  <c r="F14" i="33"/>
  <c r="F15" i="33" s="1"/>
  <c r="E14" i="33"/>
  <c r="C14" i="33"/>
  <c r="C15" i="33" s="1"/>
  <c r="X13" i="33"/>
  <c r="U13" i="33"/>
  <c r="R13" i="33"/>
  <c r="O13" i="33"/>
  <c r="L13" i="33"/>
  <c r="H12" i="33"/>
  <c r="F12" i="33"/>
  <c r="E12" i="33"/>
  <c r="C12" i="33"/>
  <c r="C13" i="33" s="1"/>
  <c r="X11" i="33"/>
  <c r="U11" i="33"/>
  <c r="R11" i="33"/>
  <c r="O11" i="33"/>
  <c r="L11" i="33"/>
  <c r="I11" i="33"/>
  <c r="E10" i="33"/>
  <c r="C10" i="33"/>
  <c r="C11" i="33" s="1"/>
  <c r="X9" i="33"/>
  <c r="U9" i="33"/>
  <c r="R9" i="33"/>
  <c r="O9" i="33"/>
  <c r="L9" i="33"/>
  <c r="I9" i="33"/>
  <c r="E8" i="33"/>
  <c r="AG8" i="33" s="1"/>
  <c r="C8" i="33"/>
  <c r="C9" i="33" s="1"/>
  <c r="X7" i="33"/>
  <c r="U7" i="33"/>
  <c r="R7" i="33"/>
  <c r="O7" i="33"/>
  <c r="L7" i="33"/>
  <c r="I7" i="33"/>
  <c r="F7" i="33"/>
  <c r="X5" i="33"/>
  <c r="U5" i="33"/>
  <c r="R5" i="33"/>
  <c r="O5" i="33"/>
  <c r="L5" i="33"/>
  <c r="I5" i="33"/>
  <c r="F5" i="33"/>
  <c r="AG4" i="33"/>
  <c r="AF4" i="33"/>
  <c r="X3" i="33"/>
  <c r="U3" i="33"/>
  <c r="R3" i="33"/>
  <c r="O3" i="33"/>
  <c r="L3" i="33"/>
  <c r="I3" i="33"/>
  <c r="F3" i="33"/>
  <c r="C3" i="33"/>
  <c r="B1" i="33"/>
  <c r="W34" i="32"/>
  <c r="U34" i="32"/>
  <c r="U35" i="32" s="1"/>
  <c r="T34" i="32"/>
  <c r="R34" i="32"/>
  <c r="R35" i="32" s="1"/>
  <c r="Q34" i="32"/>
  <c r="O34" i="32"/>
  <c r="O35" i="32" s="1"/>
  <c r="N34" i="32"/>
  <c r="L34" i="32"/>
  <c r="L35" i="32" s="1"/>
  <c r="K34" i="32"/>
  <c r="I34" i="32"/>
  <c r="I35" i="32" s="1"/>
  <c r="H34" i="32"/>
  <c r="F34" i="32"/>
  <c r="F35" i="32" s="1"/>
  <c r="E34" i="32"/>
  <c r="C34" i="32"/>
  <c r="C35" i="32" s="1"/>
  <c r="W32" i="32"/>
  <c r="U32" i="32"/>
  <c r="U33" i="32" s="1"/>
  <c r="T32" i="32"/>
  <c r="R32" i="32"/>
  <c r="R33" i="32" s="1"/>
  <c r="Q32" i="32"/>
  <c r="O32" i="32"/>
  <c r="O33" i="32" s="1"/>
  <c r="N32" i="32"/>
  <c r="L32" i="32"/>
  <c r="L33" i="32" s="1"/>
  <c r="K32" i="32"/>
  <c r="I32" i="32"/>
  <c r="I33" i="32" s="1"/>
  <c r="H32" i="32"/>
  <c r="F32" i="32"/>
  <c r="F33" i="32" s="1"/>
  <c r="E32" i="32"/>
  <c r="C32" i="32"/>
  <c r="C33" i="32" s="1"/>
  <c r="X31" i="32"/>
  <c r="T30" i="32"/>
  <c r="R30" i="32"/>
  <c r="R31" i="32" s="1"/>
  <c r="Q30" i="32"/>
  <c r="O30" i="32"/>
  <c r="O31" i="32" s="1"/>
  <c r="N30" i="32"/>
  <c r="L30" i="32"/>
  <c r="L31" i="32" s="1"/>
  <c r="K30" i="32"/>
  <c r="I30" i="32"/>
  <c r="I31" i="32" s="1"/>
  <c r="H30" i="32"/>
  <c r="F30" i="32"/>
  <c r="F31" i="32" s="1"/>
  <c r="E30" i="32"/>
  <c r="C30" i="32"/>
  <c r="C31" i="32" s="1"/>
  <c r="X29" i="32"/>
  <c r="T28" i="32"/>
  <c r="R28" i="32"/>
  <c r="R29" i="32" s="1"/>
  <c r="Q28" i="32"/>
  <c r="O28" i="32"/>
  <c r="O29" i="32" s="1"/>
  <c r="N28" i="32"/>
  <c r="L28" i="32"/>
  <c r="L29" i="32" s="1"/>
  <c r="K28" i="32"/>
  <c r="I28" i="32"/>
  <c r="I29" i="32" s="1"/>
  <c r="H28" i="32"/>
  <c r="F28" i="32"/>
  <c r="F29" i="32" s="1"/>
  <c r="E28" i="32"/>
  <c r="C28" i="32"/>
  <c r="C29" i="32" s="1"/>
  <c r="X27" i="32"/>
  <c r="U27" i="32"/>
  <c r="Q26" i="32"/>
  <c r="O26" i="32"/>
  <c r="O27" i="32" s="1"/>
  <c r="N26" i="32"/>
  <c r="L26" i="32"/>
  <c r="L27" i="32" s="1"/>
  <c r="K26" i="32"/>
  <c r="I26" i="32"/>
  <c r="I27" i="32" s="1"/>
  <c r="H26" i="32"/>
  <c r="F26" i="32"/>
  <c r="F27" i="32" s="1"/>
  <c r="E26" i="32"/>
  <c r="C26" i="32"/>
  <c r="C27" i="32" s="1"/>
  <c r="X25" i="32"/>
  <c r="U25" i="32"/>
  <c r="Q24" i="32"/>
  <c r="O24" i="32"/>
  <c r="O25" i="32" s="1"/>
  <c r="N24" i="32"/>
  <c r="L24" i="32"/>
  <c r="L25" i="32" s="1"/>
  <c r="K24" i="32"/>
  <c r="I24" i="32"/>
  <c r="I25" i="32" s="1"/>
  <c r="H24" i="32"/>
  <c r="F24" i="32"/>
  <c r="F25" i="32" s="1"/>
  <c r="E24" i="32"/>
  <c r="C24" i="32"/>
  <c r="C25" i="32" s="1"/>
  <c r="X23" i="32"/>
  <c r="U23" i="32"/>
  <c r="R23" i="32"/>
  <c r="N22" i="32"/>
  <c r="L22" i="32"/>
  <c r="L23" i="32" s="1"/>
  <c r="K22" i="32"/>
  <c r="I22" i="32"/>
  <c r="I23" i="32" s="1"/>
  <c r="H22" i="32"/>
  <c r="F22" i="32"/>
  <c r="F23" i="32" s="1"/>
  <c r="E22" i="32"/>
  <c r="C22" i="32"/>
  <c r="C23" i="32" s="1"/>
  <c r="X21" i="32"/>
  <c r="U21" i="32"/>
  <c r="R21" i="32"/>
  <c r="N20" i="32"/>
  <c r="L20" i="32"/>
  <c r="L21" i="32" s="1"/>
  <c r="K20" i="32"/>
  <c r="I20" i="32"/>
  <c r="I21" i="32" s="1"/>
  <c r="H20" i="32"/>
  <c r="F20" i="32"/>
  <c r="F21" i="32" s="1"/>
  <c r="E20" i="32"/>
  <c r="C20" i="32"/>
  <c r="X19" i="32"/>
  <c r="U19" i="32"/>
  <c r="R19" i="32"/>
  <c r="O19" i="32"/>
  <c r="K18" i="32"/>
  <c r="I18" i="32"/>
  <c r="I19" i="32" s="1"/>
  <c r="H18" i="32"/>
  <c r="F18" i="32"/>
  <c r="F19" i="32" s="1"/>
  <c r="E18" i="32"/>
  <c r="C18" i="32"/>
  <c r="C19" i="32" s="1"/>
  <c r="X17" i="32"/>
  <c r="U17" i="32"/>
  <c r="R17" i="32"/>
  <c r="O17" i="32"/>
  <c r="K16" i="32"/>
  <c r="I16" i="32"/>
  <c r="I17" i="32" s="1"/>
  <c r="H16" i="32"/>
  <c r="F16" i="32"/>
  <c r="F17" i="32" s="1"/>
  <c r="E16" i="32"/>
  <c r="C16" i="32"/>
  <c r="C17" i="32" s="1"/>
  <c r="X15" i="32"/>
  <c r="U15" i="32"/>
  <c r="R15" i="32"/>
  <c r="O15" i="32"/>
  <c r="L15" i="32"/>
  <c r="H14" i="32"/>
  <c r="F14" i="32"/>
  <c r="F15" i="32" s="1"/>
  <c r="E14" i="32"/>
  <c r="C14" i="32"/>
  <c r="C15" i="32" s="1"/>
  <c r="X13" i="32"/>
  <c r="U13" i="32"/>
  <c r="R13" i="32"/>
  <c r="O13" i="32"/>
  <c r="L13" i="32"/>
  <c r="H12" i="32"/>
  <c r="F12" i="32"/>
  <c r="F13" i="32" s="1"/>
  <c r="E12" i="32"/>
  <c r="C12" i="32"/>
  <c r="C13" i="32" s="1"/>
  <c r="X11" i="32"/>
  <c r="U11" i="32"/>
  <c r="R11" i="32"/>
  <c r="O11" i="32"/>
  <c r="L11" i="32"/>
  <c r="I11" i="32"/>
  <c r="E10" i="32"/>
  <c r="C10" i="32"/>
  <c r="C11" i="32" s="1"/>
  <c r="X9" i="32"/>
  <c r="U9" i="32"/>
  <c r="R9" i="32"/>
  <c r="O9" i="32"/>
  <c r="L9" i="32"/>
  <c r="I9" i="32"/>
  <c r="E8" i="32"/>
  <c r="AG8" i="32" s="1"/>
  <c r="C8" i="32"/>
  <c r="AF8" i="32" s="1"/>
  <c r="X7" i="32"/>
  <c r="U7" i="32"/>
  <c r="R7" i="32"/>
  <c r="O7" i="32"/>
  <c r="L7" i="32"/>
  <c r="I7" i="32"/>
  <c r="F7" i="32"/>
  <c r="X5" i="32"/>
  <c r="U5" i="32"/>
  <c r="R5" i="32"/>
  <c r="O5" i="32"/>
  <c r="L5" i="32"/>
  <c r="I5" i="32"/>
  <c r="F5" i="32"/>
  <c r="AG4" i="32"/>
  <c r="AF4" i="32"/>
  <c r="X3" i="32"/>
  <c r="U3" i="32"/>
  <c r="R3" i="32"/>
  <c r="O3" i="32"/>
  <c r="L3" i="32"/>
  <c r="I3" i="32"/>
  <c r="F3" i="32"/>
  <c r="C3" i="32"/>
  <c r="B1" i="32"/>
  <c r="I27" i="34" l="1"/>
  <c r="C27" i="34"/>
  <c r="AE4" i="32"/>
  <c r="I17" i="34"/>
  <c r="AF8" i="34"/>
  <c r="AH8" i="34" s="1"/>
  <c r="AF8" i="33"/>
  <c r="AF12" i="34"/>
  <c r="AG12" i="34"/>
  <c r="AF12" i="33"/>
  <c r="AG12" i="33"/>
  <c r="AG12" i="32"/>
  <c r="AC4" i="32"/>
  <c r="AG16" i="32"/>
  <c r="AG20" i="34"/>
  <c r="AF16" i="33"/>
  <c r="AG16" i="33"/>
  <c r="AG20" i="33"/>
  <c r="AD4" i="33"/>
  <c r="AD4" i="32"/>
  <c r="AA4" i="32"/>
  <c r="AG28" i="32"/>
  <c r="C21" i="32"/>
  <c r="AD20" i="32" s="1"/>
  <c r="AG20" i="32"/>
  <c r="AG24" i="34"/>
  <c r="AG24" i="33"/>
  <c r="AG24" i="32"/>
  <c r="AD4" i="34"/>
  <c r="AG28" i="34"/>
  <c r="AF20" i="33"/>
  <c r="AH20" i="33" s="1"/>
  <c r="AG28" i="33"/>
  <c r="AG32" i="34"/>
  <c r="AG32" i="32"/>
  <c r="AF20" i="34"/>
  <c r="AE24" i="33"/>
  <c r="AF24" i="33"/>
  <c r="AE4" i="33"/>
  <c r="AG32" i="33"/>
  <c r="F13" i="34"/>
  <c r="AF16" i="34"/>
  <c r="AE4" i="34"/>
  <c r="AG16" i="34"/>
  <c r="AF28" i="33"/>
  <c r="AF32" i="33"/>
  <c r="AH32" i="33" s="1"/>
  <c r="F13" i="33"/>
  <c r="AD8" i="34"/>
  <c r="AE8" i="34"/>
  <c r="AC8" i="34"/>
  <c r="AA8" i="34"/>
  <c r="AE12" i="34"/>
  <c r="AE16" i="34"/>
  <c r="AE20" i="34"/>
  <c r="AD24" i="34"/>
  <c r="AE24" i="34"/>
  <c r="AC24" i="34"/>
  <c r="AB24" i="34" s="1"/>
  <c r="AA24" i="34"/>
  <c r="AD28" i="34"/>
  <c r="AE28" i="34"/>
  <c r="AC28" i="34"/>
  <c r="AB28" i="34" s="1"/>
  <c r="AA28" i="34"/>
  <c r="AD32" i="34"/>
  <c r="AE32" i="34"/>
  <c r="AC32" i="34"/>
  <c r="AB32" i="34" s="1"/>
  <c r="AA32" i="34"/>
  <c r="AD12" i="34"/>
  <c r="AA12" i="34"/>
  <c r="AD16" i="34"/>
  <c r="AD20" i="34"/>
  <c r="AA4" i="34"/>
  <c r="AC4" i="34"/>
  <c r="AC12" i="34"/>
  <c r="AB12" i="34" s="1"/>
  <c r="AA16" i="34"/>
  <c r="AC16" i="34"/>
  <c r="AB16" i="34" s="1"/>
  <c r="AA20" i="34"/>
  <c r="AC20" i="34"/>
  <c r="AH4" i="34"/>
  <c r="AH16" i="34"/>
  <c r="AF24" i="34"/>
  <c r="AF28" i="34"/>
  <c r="AF32" i="34"/>
  <c r="AD20" i="33"/>
  <c r="AD28" i="33"/>
  <c r="AD32" i="33"/>
  <c r="AD12" i="33"/>
  <c r="AA12" i="33"/>
  <c r="AD16" i="33"/>
  <c r="AD8" i="33"/>
  <c r="AE8" i="33"/>
  <c r="AC8" i="33"/>
  <c r="AB8" i="33" s="1"/>
  <c r="AA8" i="33"/>
  <c r="AE12" i="33"/>
  <c r="AE16" i="33"/>
  <c r="AE20" i="33"/>
  <c r="AD24" i="33"/>
  <c r="AE28" i="33"/>
  <c r="AE32" i="33"/>
  <c r="AA4" i="33"/>
  <c r="AC4" i="33"/>
  <c r="AB4" i="33" s="1"/>
  <c r="AC12" i="33"/>
  <c r="AA16" i="33"/>
  <c r="AC16" i="33"/>
  <c r="AA20" i="33"/>
  <c r="AC20" i="33"/>
  <c r="AB20" i="33" s="1"/>
  <c r="AA24" i="33"/>
  <c r="AC24" i="33"/>
  <c r="AA28" i="33"/>
  <c r="AC28" i="33"/>
  <c r="AA32" i="33"/>
  <c r="AC32" i="33"/>
  <c r="AB32" i="33" s="1"/>
  <c r="AH4" i="33"/>
  <c r="AH8" i="33"/>
  <c r="AH12" i="33"/>
  <c r="AH16" i="33"/>
  <c r="AH24" i="33"/>
  <c r="AH8" i="32"/>
  <c r="AA12" i="32"/>
  <c r="AD12" i="32"/>
  <c r="AE12" i="32"/>
  <c r="AC12" i="32"/>
  <c r="AB12" i="32" s="1"/>
  <c r="AD16" i="32"/>
  <c r="AE16" i="32"/>
  <c r="AC16" i="32"/>
  <c r="AB16" i="32" s="1"/>
  <c r="AA16" i="32"/>
  <c r="AE20" i="32"/>
  <c r="AA20" i="32"/>
  <c r="AD24" i="32"/>
  <c r="AE24" i="32"/>
  <c r="AC24" i="32"/>
  <c r="AB24" i="32" s="1"/>
  <c r="AA24" i="32"/>
  <c r="AD28" i="32"/>
  <c r="AE28" i="32"/>
  <c r="AC28" i="32"/>
  <c r="AA28" i="32"/>
  <c r="AD32" i="32"/>
  <c r="AE32" i="32"/>
  <c r="AC32" i="32"/>
  <c r="AB32" i="32" s="1"/>
  <c r="AA32" i="32"/>
  <c r="C9" i="32"/>
  <c r="AH4" i="32"/>
  <c r="AF12" i="32"/>
  <c r="AF16" i="32"/>
  <c r="AF20" i="32"/>
  <c r="AF24" i="32"/>
  <c r="AF28" i="32"/>
  <c r="AF32" i="32"/>
  <c r="AL3" i="25"/>
  <c r="AH12" i="34" l="1"/>
  <c r="AH28" i="33"/>
  <c r="AL4" i="33"/>
  <c r="AL20" i="33"/>
  <c r="AH20" i="34"/>
  <c r="AB28" i="32"/>
  <c r="AB8" i="34"/>
  <c r="AB4" i="32"/>
  <c r="AL8" i="33"/>
  <c r="AB16" i="33"/>
  <c r="AC20" i="32"/>
  <c r="AB20" i="32" s="1"/>
  <c r="AB4" i="34"/>
  <c r="AL24" i="33"/>
  <c r="AL32" i="33"/>
  <c r="AL12" i="33"/>
  <c r="AB12" i="33"/>
  <c r="AL8" i="34"/>
  <c r="AB20" i="34"/>
  <c r="AB28" i="33"/>
  <c r="AB24" i="33"/>
  <c r="AL28" i="33"/>
  <c r="AL16" i="33"/>
  <c r="AM32" i="33"/>
  <c r="AM24" i="33"/>
  <c r="AL8" i="32"/>
  <c r="AL28" i="34"/>
  <c r="AH28" i="34"/>
  <c r="AL20" i="34"/>
  <c r="AL16" i="34"/>
  <c r="AL12" i="34"/>
  <c r="AL32" i="34"/>
  <c r="AH32" i="34"/>
  <c r="AL24" i="34"/>
  <c r="AH24" i="34"/>
  <c r="AL4" i="34"/>
  <c r="AM28" i="33"/>
  <c r="AM20" i="33"/>
  <c r="AM12" i="33"/>
  <c r="AM4" i="33"/>
  <c r="AN4" i="33" s="1"/>
  <c r="AM16" i="33"/>
  <c r="AN16" i="33" s="1"/>
  <c r="AM8" i="33"/>
  <c r="AN8" i="33" s="1"/>
  <c r="AL24" i="32"/>
  <c r="AH24" i="32"/>
  <c r="AL16" i="32"/>
  <c r="AH16" i="32"/>
  <c r="AL32" i="32"/>
  <c r="AH32" i="32"/>
  <c r="AL28" i="32"/>
  <c r="AH28" i="32"/>
  <c r="AL20" i="32"/>
  <c r="AH20" i="32"/>
  <c r="AL12" i="32"/>
  <c r="AH12" i="32"/>
  <c r="AM12" i="32" s="1"/>
  <c r="AD8" i="32"/>
  <c r="AE8" i="32"/>
  <c r="AC8" i="32"/>
  <c r="AB8" i="32" s="1"/>
  <c r="AA8" i="32"/>
  <c r="AL4" i="32"/>
  <c r="I5" i="25"/>
  <c r="AN20" i="33" l="1"/>
  <c r="AN24" i="33"/>
  <c r="AN12" i="33"/>
  <c r="AN32" i="33"/>
  <c r="AM24" i="34"/>
  <c r="AN24" i="34" s="1"/>
  <c r="AM8" i="32"/>
  <c r="AN8" i="32" s="1"/>
  <c r="AM32" i="34"/>
  <c r="AN32" i="34" s="1"/>
  <c r="AN28" i="33"/>
  <c r="AN12" i="32"/>
  <c r="AM8" i="34"/>
  <c r="AN8" i="34" s="1"/>
  <c r="AM4" i="32"/>
  <c r="AN4" i="32" s="1"/>
  <c r="AM16" i="34"/>
  <c r="AN16" i="34" s="1"/>
  <c r="AM12" i="34"/>
  <c r="AN12" i="34" s="1"/>
  <c r="AM28" i="34"/>
  <c r="AN28" i="34" s="1"/>
  <c r="AM4" i="34"/>
  <c r="AN4" i="34" s="1"/>
  <c r="AM20" i="34"/>
  <c r="AN20" i="34" s="1"/>
  <c r="AM20" i="32"/>
  <c r="AN20" i="32" s="1"/>
  <c r="AM28" i="32"/>
  <c r="AN28" i="32" s="1"/>
  <c r="AM32" i="32"/>
  <c r="AN32" i="32" s="1"/>
  <c r="AM16" i="32"/>
  <c r="AN16" i="32" s="1"/>
  <c r="AM24" i="32"/>
  <c r="AN24" i="32" s="1"/>
  <c r="L5" i="25"/>
  <c r="AJ4" i="33" l="1"/>
  <c r="AJ32" i="33"/>
  <c r="AJ8" i="33"/>
  <c r="AJ12" i="33"/>
  <c r="AJ20" i="33"/>
  <c r="AJ24" i="33"/>
  <c r="AJ28" i="33"/>
  <c r="AJ16" i="33"/>
  <c r="AJ4" i="34"/>
  <c r="AJ16" i="32"/>
  <c r="AJ20" i="34"/>
  <c r="AJ28" i="34"/>
  <c r="AJ12" i="34"/>
  <c r="AJ32" i="34"/>
  <c r="AJ12" i="32"/>
  <c r="AJ4" i="32"/>
  <c r="AJ24" i="32"/>
  <c r="AJ32" i="32"/>
  <c r="AJ20" i="32"/>
  <c r="AJ28" i="32"/>
  <c r="AJ8" i="32"/>
  <c r="B1" i="25"/>
  <c r="C5" i="26" l="1"/>
  <c r="AC44" i="25" l="1"/>
  <c r="AA44" i="25"/>
  <c r="AA45" i="25" s="1"/>
  <c r="Z44" i="25"/>
  <c r="X44" i="25"/>
  <c r="X45" i="25" s="1"/>
  <c r="W44" i="25"/>
  <c r="U44" i="25"/>
  <c r="U45" i="25" s="1"/>
  <c r="T44" i="25"/>
  <c r="R44" i="25"/>
  <c r="R45" i="25" s="1"/>
  <c r="Q44" i="25"/>
  <c r="O44" i="25"/>
  <c r="O45" i="25" s="1"/>
  <c r="N44" i="25"/>
  <c r="L44" i="25"/>
  <c r="L45" i="25" s="1"/>
  <c r="K44" i="25"/>
  <c r="I44" i="25"/>
  <c r="I45" i="25" s="1"/>
  <c r="H44" i="25"/>
  <c r="F44" i="25"/>
  <c r="F45" i="25" s="1"/>
  <c r="E44" i="25"/>
  <c r="C44" i="25"/>
  <c r="C45" i="25" s="1"/>
  <c r="AC42" i="25"/>
  <c r="AA42" i="25"/>
  <c r="AA43" i="25" s="1"/>
  <c r="Z42" i="25"/>
  <c r="X42" i="25"/>
  <c r="X43" i="25" s="1"/>
  <c r="W42" i="25"/>
  <c r="U42" i="25"/>
  <c r="U43" i="25" s="1"/>
  <c r="T42" i="25"/>
  <c r="R42" i="25"/>
  <c r="R43" i="25" s="1"/>
  <c r="Q42" i="25"/>
  <c r="O42" i="25"/>
  <c r="O43" i="25" s="1"/>
  <c r="N42" i="25"/>
  <c r="L42" i="25"/>
  <c r="L43" i="25" s="1"/>
  <c r="K42" i="25"/>
  <c r="I42" i="25"/>
  <c r="I43" i="25" s="1"/>
  <c r="H42" i="25"/>
  <c r="F42" i="25"/>
  <c r="F43" i="25" s="1"/>
  <c r="E42" i="25"/>
  <c r="AM42" i="25" s="1"/>
  <c r="C42" i="25"/>
  <c r="AL42" i="25" s="1"/>
  <c r="AD41" i="25"/>
  <c r="Z40" i="25"/>
  <c r="X40" i="25"/>
  <c r="X41" i="25" s="1"/>
  <c r="W40" i="25"/>
  <c r="U40" i="25"/>
  <c r="U41" i="25" s="1"/>
  <c r="T40" i="25"/>
  <c r="R40" i="25"/>
  <c r="R41" i="25" s="1"/>
  <c r="Q40" i="25"/>
  <c r="O40" i="25"/>
  <c r="O41" i="25" s="1"/>
  <c r="N40" i="25"/>
  <c r="L40" i="25"/>
  <c r="L41" i="25" s="1"/>
  <c r="K40" i="25"/>
  <c r="I40" i="25"/>
  <c r="I41" i="25" s="1"/>
  <c r="H40" i="25"/>
  <c r="F40" i="25"/>
  <c r="F41" i="25" s="1"/>
  <c r="E40" i="25"/>
  <c r="C40" i="25"/>
  <c r="C41" i="25" s="1"/>
  <c r="AD39" i="25"/>
  <c r="Z38" i="25"/>
  <c r="X38" i="25"/>
  <c r="X39" i="25" s="1"/>
  <c r="W38" i="25"/>
  <c r="U38" i="25"/>
  <c r="U39" i="25" s="1"/>
  <c r="T38" i="25"/>
  <c r="R38" i="25"/>
  <c r="R39" i="25" s="1"/>
  <c r="Q38" i="25"/>
  <c r="O38" i="25"/>
  <c r="O39" i="25" s="1"/>
  <c r="N38" i="25"/>
  <c r="L38" i="25"/>
  <c r="L39" i="25" s="1"/>
  <c r="K38" i="25"/>
  <c r="I38" i="25"/>
  <c r="I39" i="25" s="1"/>
  <c r="H38" i="25"/>
  <c r="F38" i="25"/>
  <c r="F39" i="25" s="1"/>
  <c r="E38" i="25"/>
  <c r="C38" i="25"/>
  <c r="AD37" i="25"/>
  <c r="AA37" i="25"/>
  <c r="W36" i="25"/>
  <c r="U36" i="25"/>
  <c r="U37" i="25" s="1"/>
  <c r="T36" i="25"/>
  <c r="R36" i="25"/>
  <c r="R37" i="25" s="1"/>
  <c r="Q36" i="25"/>
  <c r="O36" i="25"/>
  <c r="O37" i="25" s="1"/>
  <c r="N36" i="25"/>
  <c r="L36" i="25"/>
  <c r="L37" i="25" s="1"/>
  <c r="K36" i="25"/>
  <c r="I36" i="25"/>
  <c r="I37" i="25" s="1"/>
  <c r="H36" i="25"/>
  <c r="F36" i="25"/>
  <c r="F37" i="25" s="1"/>
  <c r="E36" i="25"/>
  <c r="C36" i="25"/>
  <c r="C37" i="25" s="1"/>
  <c r="AD35" i="25"/>
  <c r="AA35" i="25"/>
  <c r="W34" i="25"/>
  <c r="U34" i="25"/>
  <c r="U35" i="25" s="1"/>
  <c r="T34" i="25"/>
  <c r="R34" i="25"/>
  <c r="R35" i="25" s="1"/>
  <c r="Q34" i="25"/>
  <c r="O34" i="25"/>
  <c r="O35" i="25" s="1"/>
  <c r="N34" i="25"/>
  <c r="L34" i="25"/>
  <c r="L35" i="25" s="1"/>
  <c r="K34" i="25"/>
  <c r="I34" i="25"/>
  <c r="I35" i="25" s="1"/>
  <c r="H34" i="25"/>
  <c r="F34" i="25"/>
  <c r="F35" i="25" s="1"/>
  <c r="E34" i="25"/>
  <c r="C34" i="25"/>
  <c r="AL34" i="25" s="1"/>
  <c r="AD33" i="25"/>
  <c r="AA33" i="25"/>
  <c r="X33" i="25"/>
  <c r="T32" i="25"/>
  <c r="R32" i="25"/>
  <c r="R33" i="25" s="1"/>
  <c r="Q32" i="25"/>
  <c r="O32" i="25"/>
  <c r="O33" i="25" s="1"/>
  <c r="N32" i="25"/>
  <c r="L32" i="25"/>
  <c r="L33" i="25" s="1"/>
  <c r="K32" i="25"/>
  <c r="I32" i="25"/>
  <c r="I33" i="25" s="1"/>
  <c r="H32" i="25"/>
  <c r="F32" i="25"/>
  <c r="F33" i="25" s="1"/>
  <c r="E32" i="25"/>
  <c r="C32" i="25"/>
  <c r="C33" i="25" s="1"/>
  <c r="AD31" i="25"/>
  <c r="AA31" i="25"/>
  <c r="X31" i="25"/>
  <c r="T30" i="25"/>
  <c r="R30" i="25"/>
  <c r="R31" i="25" s="1"/>
  <c r="Q30" i="25"/>
  <c r="O30" i="25"/>
  <c r="O31" i="25" s="1"/>
  <c r="N30" i="25"/>
  <c r="L30" i="25"/>
  <c r="L31" i="25" s="1"/>
  <c r="K30" i="25"/>
  <c r="I30" i="25"/>
  <c r="I31" i="25" s="1"/>
  <c r="H30" i="25"/>
  <c r="F30" i="25"/>
  <c r="F31" i="25" s="1"/>
  <c r="E30" i="25"/>
  <c r="AM30" i="25" s="1"/>
  <c r="C30" i="25"/>
  <c r="AD29" i="25"/>
  <c r="AA29" i="25"/>
  <c r="X29" i="25"/>
  <c r="U29" i="25"/>
  <c r="Q28" i="25"/>
  <c r="O28" i="25"/>
  <c r="O29" i="25" s="1"/>
  <c r="N28" i="25"/>
  <c r="L28" i="25"/>
  <c r="L29" i="25" s="1"/>
  <c r="K28" i="25"/>
  <c r="I28" i="25"/>
  <c r="I29" i="25" s="1"/>
  <c r="H28" i="25"/>
  <c r="F28" i="25"/>
  <c r="F29" i="25" s="1"/>
  <c r="E28" i="25"/>
  <c r="C28" i="25"/>
  <c r="C29" i="25" s="1"/>
  <c r="AD27" i="25"/>
  <c r="AA27" i="25"/>
  <c r="X27" i="25"/>
  <c r="U27" i="25"/>
  <c r="Q26" i="25"/>
  <c r="O26" i="25"/>
  <c r="O27" i="25" s="1"/>
  <c r="N26" i="25"/>
  <c r="L26" i="25"/>
  <c r="L27" i="25" s="1"/>
  <c r="K26" i="25"/>
  <c r="I26" i="25"/>
  <c r="I27" i="25" s="1"/>
  <c r="H26" i="25"/>
  <c r="F26" i="25"/>
  <c r="F27" i="25" s="1"/>
  <c r="E26" i="25"/>
  <c r="AM26" i="25" s="1"/>
  <c r="C26" i="25"/>
  <c r="AL26" i="25" s="1"/>
  <c r="AD25" i="25"/>
  <c r="AA25" i="25"/>
  <c r="X25" i="25"/>
  <c r="U25" i="25"/>
  <c r="R25" i="25"/>
  <c r="N24" i="25"/>
  <c r="L24" i="25"/>
  <c r="L25" i="25" s="1"/>
  <c r="K24" i="25"/>
  <c r="I24" i="25"/>
  <c r="I25" i="25" s="1"/>
  <c r="H24" i="25"/>
  <c r="F24" i="25"/>
  <c r="F25" i="25" s="1"/>
  <c r="E24" i="25"/>
  <c r="C24" i="25"/>
  <c r="C25" i="25" s="1"/>
  <c r="AD23" i="25"/>
  <c r="AA23" i="25"/>
  <c r="X23" i="25"/>
  <c r="U23" i="25"/>
  <c r="R23" i="25"/>
  <c r="N22" i="25"/>
  <c r="L22" i="25"/>
  <c r="L23" i="25" s="1"/>
  <c r="K22" i="25"/>
  <c r="I22" i="25"/>
  <c r="I23" i="25" s="1"/>
  <c r="H22" i="25"/>
  <c r="F22" i="25"/>
  <c r="F23" i="25" s="1"/>
  <c r="E22" i="25"/>
  <c r="AM22" i="25" s="1"/>
  <c r="C22" i="25"/>
  <c r="AD21" i="25"/>
  <c r="AA21" i="25"/>
  <c r="X21" i="25"/>
  <c r="U21" i="25"/>
  <c r="R21" i="25"/>
  <c r="O21" i="25"/>
  <c r="K20" i="25"/>
  <c r="I20" i="25"/>
  <c r="I21" i="25" s="1"/>
  <c r="H20" i="25"/>
  <c r="F20" i="25"/>
  <c r="F21" i="25" s="1"/>
  <c r="E20" i="25"/>
  <c r="C20" i="25"/>
  <c r="C21" i="25" s="1"/>
  <c r="AD19" i="25"/>
  <c r="AA19" i="25"/>
  <c r="X19" i="25"/>
  <c r="U19" i="25"/>
  <c r="R19" i="25"/>
  <c r="O19" i="25"/>
  <c r="K18" i="25"/>
  <c r="I18" i="25"/>
  <c r="I19" i="25" s="1"/>
  <c r="H18" i="25"/>
  <c r="F18" i="25"/>
  <c r="F19" i="25" s="1"/>
  <c r="E18" i="25"/>
  <c r="AM18" i="25" s="1"/>
  <c r="C18" i="25"/>
  <c r="AL18" i="25" s="1"/>
  <c r="AD17" i="25"/>
  <c r="AA17" i="25"/>
  <c r="X17" i="25"/>
  <c r="U17" i="25"/>
  <c r="R17" i="25"/>
  <c r="O17" i="25"/>
  <c r="L17" i="25"/>
  <c r="H16" i="25"/>
  <c r="F16" i="25"/>
  <c r="F17" i="25" s="1"/>
  <c r="E16" i="25"/>
  <c r="C16" i="25"/>
  <c r="C17" i="25" s="1"/>
  <c r="AD15" i="25"/>
  <c r="AA15" i="25"/>
  <c r="X15" i="25"/>
  <c r="U15" i="25"/>
  <c r="R15" i="25"/>
  <c r="O15" i="25"/>
  <c r="L15" i="25"/>
  <c r="H14" i="25"/>
  <c r="F14" i="25"/>
  <c r="F15" i="25" s="1"/>
  <c r="E14" i="25"/>
  <c r="C14" i="25"/>
  <c r="AD13" i="25"/>
  <c r="AA13" i="25"/>
  <c r="X13" i="25"/>
  <c r="U13" i="25"/>
  <c r="R13" i="25"/>
  <c r="O13" i="25"/>
  <c r="L13" i="25"/>
  <c r="I13" i="25"/>
  <c r="E12" i="25"/>
  <c r="C12" i="25"/>
  <c r="C13" i="25" s="1"/>
  <c r="AD11" i="25"/>
  <c r="AA11" i="25"/>
  <c r="X11" i="25"/>
  <c r="U11" i="25"/>
  <c r="R11" i="25"/>
  <c r="O11" i="25"/>
  <c r="L11" i="25"/>
  <c r="I11" i="25"/>
  <c r="E10" i="25"/>
  <c r="AM10" i="25" s="1"/>
  <c r="C10" i="25"/>
  <c r="AL10" i="25" s="1"/>
  <c r="AD9" i="25"/>
  <c r="AA9" i="25"/>
  <c r="X9" i="25"/>
  <c r="U9" i="25"/>
  <c r="R9" i="25"/>
  <c r="O9" i="25"/>
  <c r="L9" i="25"/>
  <c r="I9" i="25"/>
  <c r="F9" i="25"/>
  <c r="AD7" i="25"/>
  <c r="AA7" i="25"/>
  <c r="X7" i="25"/>
  <c r="U7" i="25"/>
  <c r="R7" i="25"/>
  <c r="O7" i="25"/>
  <c r="L7" i="25"/>
  <c r="I7" i="25"/>
  <c r="F7" i="25"/>
  <c r="AM6" i="25"/>
  <c r="AL6" i="25"/>
  <c r="AD5" i="25"/>
  <c r="AA5" i="25"/>
  <c r="X5" i="25"/>
  <c r="U5" i="25"/>
  <c r="R5" i="25"/>
  <c r="O5" i="25"/>
  <c r="F5" i="25"/>
  <c r="C5" i="25"/>
  <c r="AM14" i="25" l="1"/>
  <c r="AL14" i="25"/>
  <c r="AL22" i="25"/>
  <c r="AN22" i="25" s="1"/>
  <c r="AL30" i="25"/>
  <c r="AN30" i="25" s="1"/>
  <c r="AL38" i="25"/>
  <c r="AM38" i="25"/>
  <c r="AM34" i="25"/>
  <c r="AN34" i="25" s="1"/>
  <c r="AG6" i="25"/>
  <c r="AI6" i="25"/>
  <c r="AJ6" i="25"/>
  <c r="AK6" i="25"/>
  <c r="AN10" i="25"/>
  <c r="C11" i="25"/>
  <c r="C15" i="25"/>
  <c r="AN18" i="25"/>
  <c r="AN26" i="25"/>
  <c r="AN42" i="25"/>
  <c r="AN6" i="25"/>
  <c r="C19" i="25"/>
  <c r="C23" i="25"/>
  <c r="C27" i="25"/>
  <c r="C31" i="25"/>
  <c r="C35" i="25"/>
  <c r="C39" i="25"/>
  <c r="C43" i="25"/>
  <c r="AN14" i="25" l="1"/>
  <c r="AH6" i="25"/>
  <c r="AR38" i="25"/>
  <c r="AR10" i="25"/>
  <c r="AR42" i="25"/>
  <c r="AR34" i="25"/>
  <c r="AR30" i="25"/>
  <c r="AR26" i="25"/>
  <c r="AR22" i="25"/>
  <c r="AR18" i="25"/>
  <c r="AR14" i="25"/>
  <c r="AR6" i="25"/>
  <c r="AN38" i="25"/>
  <c r="AS6" i="25" s="1"/>
  <c r="AJ38" i="25"/>
  <c r="AK38" i="25"/>
  <c r="AI38" i="25"/>
  <c r="AH38" i="25" s="1"/>
  <c r="AG38" i="25"/>
  <c r="AJ30" i="25"/>
  <c r="AK30" i="25"/>
  <c r="AI30" i="25"/>
  <c r="AH30" i="25" s="1"/>
  <c r="AG30" i="25"/>
  <c r="AJ22" i="25"/>
  <c r="AK22" i="25"/>
  <c r="AI22" i="25"/>
  <c r="AH22" i="25" s="1"/>
  <c r="AG22" i="25"/>
  <c r="AJ10" i="25"/>
  <c r="AK10" i="25"/>
  <c r="AI10" i="25"/>
  <c r="AH10" i="25" s="1"/>
  <c r="AG10" i="25"/>
  <c r="AJ42" i="25"/>
  <c r="AK42" i="25"/>
  <c r="AI42" i="25"/>
  <c r="AH42" i="25" s="1"/>
  <c r="AG42" i="25"/>
  <c r="AJ34" i="25"/>
  <c r="AK34" i="25"/>
  <c r="AI34" i="25"/>
  <c r="AH34" i="25" s="1"/>
  <c r="AG34" i="25"/>
  <c r="AJ26" i="25"/>
  <c r="AK26" i="25"/>
  <c r="AI26" i="25"/>
  <c r="AG26" i="25"/>
  <c r="AJ18" i="25"/>
  <c r="AK18" i="25"/>
  <c r="AI18" i="25"/>
  <c r="AH18" i="25" s="1"/>
  <c r="AG18" i="25"/>
  <c r="AS42" i="25"/>
  <c r="AS38" i="25"/>
  <c r="AS34" i="25"/>
  <c r="AS30" i="25"/>
  <c r="AS26" i="25"/>
  <c r="AS22" i="25"/>
  <c r="AS18" i="25"/>
  <c r="AJ14" i="25"/>
  <c r="AK14" i="25"/>
  <c r="AI14" i="25"/>
  <c r="AH14" i="25" s="1"/>
  <c r="AG14" i="25"/>
  <c r="AS14" i="25"/>
  <c r="AS10" i="25"/>
  <c r="AH26" i="25" l="1"/>
  <c r="AT26" i="25" s="1"/>
  <c r="AT6" i="25"/>
  <c r="AT18" i="25"/>
  <c r="AT34" i="25"/>
  <c r="AT42" i="25"/>
  <c r="AT10" i="25"/>
  <c r="AT22" i="25"/>
  <c r="AT30" i="25"/>
  <c r="AT38" i="25"/>
  <c r="AT14" i="25"/>
  <c r="AP14" i="25" l="1"/>
  <c r="AP38" i="25"/>
  <c r="AP22" i="25"/>
  <c r="AP42" i="25"/>
  <c r="AP26" i="25"/>
  <c r="AP30" i="25"/>
  <c r="AP10" i="25"/>
  <c r="AP6" i="25"/>
  <c r="AP34" i="25"/>
  <c r="AP18" i="25"/>
  <c r="L26" i="26" l="1"/>
  <c r="N2" i="16" l="1"/>
  <c r="AC44" i="26"/>
  <c r="AA44" i="26"/>
  <c r="AA45" i="26" s="1"/>
  <c r="Z44" i="26"/>
  <c r="X44" i="26"/>
  <c r="X45" i="26" s="1"/>
  <c r="W44" i="26"/>
  <c r="U44" i="26"/>
  <c r="U45" i="26" s="1"/>
  <c r="T44" i="26"/>
  <c r="R44" i="26"/>
  <c r="R45" i="26" s="1"/>
  <c r="Q44" i="26"/>
  <c r="O44" i="26"/>
  <c r="O45" i="26" s="1"/>
  <c r="N44" i="26"/>
  <c r="L44" i="26"/>
  <c r="L45" i="26" s="1"/>
  <c r="K44" i="26"/>
  <c r="I44" i="26"/>
  <c r="I45" i="26" s="1"/>
  <c r="H44" i="26"/>
  <c r="F44" i="26"/>
  <c r="F45" i="26" s="1"/>
  <c r="E44" i="26"/>
  <c r="C44" i="26"/>
  <c r="C45" i="26" s="1"/>
  <c r="AC42" i="26"/>
  <c r="AA42" i="26"/>
  <c r="AA43" i="26" s="1"/>
  <c r="Z42" i="26"/>
  <c r="X42" i="26"/>
  <c r="X43" i="26" s="1"/>
  <c r="W42" i="26"/>
  <c r="U42" i="26"/>
  <c r="U43" i="26" s="1"/>
  <c r="T42" i="26"/>
  <c r="R42" i="26"/>
  <c r="Q42" i="26"/>
  <c r="O42" i="26"/>
  <c r="N42" i="26"/>
  <c r="L42" i="26"/>
  <c r="L43" i="26" s="1"/>
  <c r="K42" i="26"/>
  <c r="I42" i="26"/>
  <c r="I43" i="26" s="1"/>
  <c r="H42" i="26"/>
  <c r="F42" i="26"/>
  <c r="E42" i="26"/>
  <c r="C42" i="26"/>
  <c r="AL42" i="26" s="1"/>
  <c r="AD41" i="26"/>
  <c r="Z40" i="26"/>
  <c r="X40" i="26"/>
  <c r="X41" i="26" s="1"/>
  <c r="W40" i="26"/>
  <c r="U40" i="26"/>
  <c r="U41" i="26" s="1"/>
  <c r="T40" i="26"/>
  <c r="R40" i="26"/>
  <c r="R41" i="26" s="1"/>
  <c r="Q40" i="26"/>
  <c r="O40" i="26"/>
  <c r="O41" i="26" s="1"/>
  <c r="N40" i="26"/>
  <c r="L40" i="26"/>
  <c r="L41" i="26" s="1"/>
  <c r="K40" i="26"/>
  <c r="I40" i="26"/>
  <c r="I41" i="26" s="1"/>
  <c r="H40" i="26"/>
  <c r="F40" i="26"/>
  <c r="F41" i="26" s="1"/>
  <c r="E40" i="26"/>
  <c r="C40" i="26"/>
  <c r="C41" i="26" s="1"/>
  <c r="AD39" i="26"/>
  <c r="Z38" i="26"/>
  <c r="X38" i="26"/>
  <c r="X39" i="26" s="1"/>
  <c r="W38" i="26"/>
  <c r="U38" i="26"/>
  <c r="U39" i="26" s="1"/>
  <c r="T38" i="26"/>
  <c r="R38" i="26"/>
  <c r="R39" i="26" s="1"/>
  <c r="Q38" i="26"/>
  <c r="O38" i="26"/>
  <c r="O39" i="26" s="1"/>
  <c r="N38" i="26"/>
  <c r="L38" i="26"/>
  <c r="K38" i="26"/>
  <c r="I38" i="26"/>
  <c r="H38" i="26"/>
  <c r="F38" i="26"/>
  <c r="F39" i="26" s="1"/>
  <c r="E38" i="26"/>
  <c r="C38" i="26"/>
  <c r="AL38" i="26" s="1"/>
  <c r="AD37" i="26"/>
  <c r="AA37" i="26"/>
  <c r="W36" i="26"/>
  <c r="U36" i="26"/>
  <c r="U37" i="26" s="1"/>
  <c r="T36" i="26"/>
  <c r="R36" i="26"/>
  <c r="R37" i="26" s="1"/>
  <c r="Q36" i="26"/>
  <c r="O36" i="26"/>
  <c r="O37" i="26" s="1"/>
  <c r="N36" i="26"/>
  <c r="L36" i="26"/>
  <c r="L37" i="26" s="1"/>
  <c r="K36" i="26"/>
  <c r="I36" i="26"/>
  <c r="I37" i="26" s="1"/>
  <c r="H36" i="26"/>
  <c r="F36" i="26"/>
  <c r="F37" i="26" s="1"/>
  <c r="E36" i="26"/>
  <c r="C36" i="26"/>
  <c r="C37" i="26" s="1"/>
  <c r="AD35" i="26"/>
  <c r="AA35" i="26"/>
  <c r="W34" i="26"/>
  <c r="U34" i="26"/>
  <c r="U35" i="26" s="1"/>
  <c r="T34" i="26"/>
  <c r="R34" i="26"/>
  <c r="R35" i="26" s="1"/>
  <c r="Q34" i="26"/>
  <c r="O34" i="26"/>
  <c r="N34" i="26"/>
  <c r="L34" i="26"/>
  <c r="L35" i="26" s="1"/>
  <c r="K34" i="26"/>
  <c r="I34" i="26"/>
  <c r="H34" i="26"/>
  <c r="F34" i="26"/>
  <c r="F35" i="26" s="1"/>
  <c r="E34" i="26"/>
  <c r="C34" i="26"/>
  <c r="AD33" i="26"/>
  <c r="AA33" i="26"/>
  <c r="X33" i="26"/>
  <c r="L33" i="26"/>
  <c r="T32" i="26"/>
  <c r="R32" i="26"/>
  <c r="R33" i="26" s="1"/>
  <c r="Q32" i="26"/>
  <c r="O32" i="26"/>
  <c r="O33" i="26" s="1"/>
  <c r="N32" i="26"/>
  <c r="L32" i="26"/>
  <c r="K32" i="26"/>
  <c r="I32" i="26"/>
  <c r="I33" i="26" s="1"/>
  <c r="H32" i="26"/>
  <c r="F32" i="26"/>
  <c r="F33" i="26" s="1"/>
  <c r="E32" i="26"/>
  <c r="C32" i="26"/>
  <c r="C33" i="26" s="1"/>
  <c r="AD31" i="26"/>
  <c r="AA31" i="26"/>
  <c r="X31" i="26"/>
  <c r="T30" i="26"/>
  <c r="R30" i="26"/>
  <c r="R31" i="26" s="1"/>
  <c r="Q30" i="26"/>
  <c r="O30" i="26"/>
  <c r="O31" i="26" s="1"/>
  <c r="N30" i="26"/>
  <c r="L30" i="26"/>
  <c r="K30" i="26"/>
  <c r="I30" i="26"/>
  <c r="H30" i="26"/>
  <c r="F30" i="26"/>
  <c r="F31" i="26" s="1"/>
  <c r="E30" i="26"/>
  <c r="C30" i="26"/>
  <c r="AD29" i="26"/>
  <c r="AA29" i="26"/>
  <c r="X29" i="26"/>
  <c r="U29" i="26"/>
  <c r="Q28" i="26"/>
  <c r="O28" i="26"/>
  <c r="O29" i="26" s="1"/>
  <c r="N28" i="26"/>
  <c r="L28" i="26"/>
  <c r="L29" i="26" s="1"/>
  <c r="K28" i="26"/>
  <c r="I28" i="26"/>
  <c r="I29" i="26" s="1"/>
  <c r="H28" i="26"/>
  <c r="F28" i="26"/>
  <c r="F29" i="26" s="1"/>
  <c r="E28" i="26"/>
  <c r="C28" i="26"/>
  <c r="C29" i="26" s="1"/>
  <c r="AD27" i="26"/>
  <c r="AA27" i="26"/>
  <c r="X27" i="26"/>
  <c r="U27" i="26"/>
  <c r="Q26" i="26"/>
  <c r="O26" i="26"/>
  <c r="N26" i="26"/>
  <c r="K26" i="26"/>
  <c r="I26" i="26"/>
  <c r="H26" i="26"/>
  <c r="F26" i="26"/>
  <c r="F27" i="26" s="1"/>
  <c r="E26" i="26"/>
  <c r="C26" i="26"/>
  <c r="C27" i="26" s="1"/>
  <c r="AD25" i="26"/>
  <c r="AA25" i="26"/>
  <c r="X25" i="26"/>
  <c r="U25" i="26"/>
  <c r="R25" i="26"/>
  <c r="N24" i="26"/>
  <c r="L24" i="26"/>
  <c r="L25" i="26" s="1"/>
  <c r="K24" i="26"/>
  <c r="I24" i="26"/>
  <c r="I25" i="26" s="1"/>
  <c r="H24" i="26"/>
  <c r="F24" i="26"/>
  <c r="F25" i="26" s="1"/>
  <c r="E24" i="26"/>
  <c r="C24" i="26"/>
  <c r="C25" i="26" s="1"/>
  <c r="AD23" i="26"/>
  <c r="AA23" i="26"/>
  <c r="X23" i="26"/>
  <c r="U23" i="26"/>
  <c r="R23" i="26"/>
  <c r="N22" i="26"/>
  <c r="L22" i="26"/>
  <c r="K22" i="26"/>
  <c r="I22" i="26"/>
  <c r="I23" i="26" s="1"/>
  <c r="H22" i="26"/>
  <c r="F22" i="26"/>
  <c r="F23" i="26" s="1"/>
  <c r="E22" i="26"/>
  <c r="C22" i="26"/>
  <c r="C23" i="26" s="1"/>
  <c r="AD21" i="26"/>
  <c r="AA21" i="26"/>
  <c r="X21" i="26"/>
  <c r="U21" i="26"/>
  <c r="R21" i="26"/>
  <c r="O21" i="26"/>
  <c r="K20" i="26"/>
  <c r="I20" i="26"/>
  <c r="I21" i="26" s="1"/>
  <c r="H20" i="26"/>
  <c r="F20" i="26"/>
  <c r="F21" i="26" s="1"/>
  <c r="E20" i="26"/>
  <c r="C20" i="26"/>
  <c r="C21" i="26" s="1"/>
  <c r="AD19" i="26"/>
  <c r="AA19" i="26"/>
  <c r="X19" i="26"/>
  <c r="U19" i="26"/>
  <c r="R19" i="26"/>
  <c r="O19" i="26"/>
  <c r="K18" i="26"/>
  <c r="I18" i="26"/>
  <c r="I19" i="26" s="1"/>
  <c r="H18" i="26"/>
  <c r="F18" i="26"/>
  <c r="F19" i="26" s="1"/>
  <c r="E18" i="26"/>
  <c r="AM18" i="26" s="1"/>
  <c r="C18" i="26"/>
  <c r="C19" i="26" s="1"/>
  <c r="AD17" i="26"/>
  <c r="AA17" i="26"/>
  <c r="X17" i="26"/>
  <c r="U17" i="26"/>
  <c r="R17" i="26"/>
  <c r="O17" i="26"/>
  <c r="L17" i="26"/>
  <c r="H16" i="26"/>
  <c r="F16" i="26"/>
  <c r="F17" i="26" s="1"/>
  <c r="E16" i="26"/>
  <c r="C16" i="26"/>
  <c r="C17" i="26" s="1"/>
  <c r="AD15" i="26"/>
  <c r="AA15" i="26"/>
  <c r="X15" i="26"/>
  <c r="U15" i="26"/>
  <c r="R15" i="26"/>
  <c r="O15" i="26"/>
  <c r="L15" i="26"/>
  <c r="H14" i="26"/>
  <c r="F14" i="26"/>
  <c r="F15" i="26" s="1"/>
  <c r="E14" i="26"/>
  <c r="C14" i="26"/>
  <c r="C15" i="26" s="1"/>
  <c r="AD13" i="26"/>
  <c r="AA13" i="26"/>
  <c r="X13" i="26"/>
  <c r="U13" i="26"/>
  <c r="R13" i="26"/>
  <c r="O13" i="26"/>
  <c r="L13" i="26"/>
  <c r="I13" i="26"/>
  <c r="E12" i="26"/>
  <c r="C12" i="26"/>
  <c r="C13" i="26" s="1"/>
  <c r="AD11" i="26"/>
  <c r="AA11" i="26"/>
  <c r="X11" i="26"/>
  <c r="U11" i="26"/>
  <c r="R11" i="26"/>
  <c r="O11" i="26"/>
  <c r="L11" i="26"/>
  <c r="I11" i="26"/>
  <c r="E10" i="26"/>
  <c r="C10" i="26"/>
  <c r="C11" i="26" s="1"/>
  <c r="AD9" i="26"/>
  <c r="AA9" i="26"/>
  <c r="X9" i="26"/>
  <c r="U9" i="26"/>
  <c r="R9" i="26"/>
  <c r="O9" i="26"/>
  <c r="L9" i="26"/>
  <c r="I9" i="26"/>
  <c r="F9" i="26"/>
  <c r="AD7" i="26"/>
  <c r="AA7" i="26"/>
  <c r="X7" i="26"/>
  <c r="U7" i="26"/>
  <c r="R7" i="26"/>
  <c r="O7" i="26"/>
  <c r="L7" i="26"/>
  <c r="I7" i="26"/>
  <c r="F7" i="26"/>
  <c r="AM6" i="26"/>
  <c r="AL6" i="26"/>
  <c r="AD5" i="26"/>
  <c r="AA5" i="26"/>
  <c r="X5" i="26"/>
  <c r="U5" i="26"/>
  <c r="R5" i="26"/>
  <c r="O5" i="26"/>
  <c r="L5" i="26"/>
  <c r="I5" i="26"/>
  <c r="F5" i="26"/>
  <c r="AM10" i="26" l="1"/>
  <c r="AM14" i="26"/>
  <c r="AM42" i="26"/>
  <c r="AL18" i="26"/>
  <c r="AI14" i="26"/>
  <c r="R43" i="26"/>
  <c r="O43" i="26"/>
  <c r="O35" i="26"/>
  <c r="L39" i="26"/>
  <c r="L31" i="26"/>
  <c r="I39" i="26"/>
  <c r="I35" i="26"/>
  <c r="I31" i="26"/>
  <c r="AG18" i="26"/>
  <c r="L23" i="26"/>
  <c r="F43" i="26"/>
  <c r="AI6" i="26"/>
  <c r="C35" i="26"/>
  <c r="C31" i="26"/>
  <c r="AI30" i="26" s="1"/>
  <c r="AL10" i="26"/>
  <c r="AM26" i="26"/>
  <c r="C39" i="26"/>
  <c r="AL14" i="26"/>
  <c r="AN14" i="26" s="1"/>
  <c r="AK14" i="26"/>
  <c r="AM22" i="26"/>
  <c r="I27" i="26"/>
  <c r="L27" i="26"/>
  <c r="O27" i="26"/>
  <c r="AJ26" i="26" s="1"/>
  <c r="AM34" i="26"/>
  <c r="AG14" i="26"/>
  <c r="AK6" i="26"/>
  <c r="AG22" i="26"/>
  <c r="AI22" i="26"/>
  <c r="AL22" i="26"/>
  <c r="AK18" i="26"/>
  <c r="AJ22" i="26"/>
  <c r="AJ10" i="26"/>
  <c r="AG6" i="26"/>
  <c r="AJ6" i="26"/>
  <c r="AH6" i="26" s="1"/>
  <c r="AJ18" i="26"/>
  <c r="AI18" i="26"/>
  <c r="AJ14" i="26"/>
  <c r="AM30" i="26"/>
  <c r="AK10" i="26"/>
  <c r="AM38" i="26"/>
  <c r="AN38" i="26" s="1"/>
  <c r="AK26" i="26"/>
  <c r="AI26" i="26"/>
  <c r="AK22" i="26"/>
  <c r="AL26" i="26"/>
  <c r="AK30" i="26"/>
  <c r="AG30" i="26"/>
  <c r="AN18" i="26"/>
  <c r="AL30" i="26"/>
  <c r="AN30" i="26" s="1"/>
  <c r="AI34" i="26"/>
  <c r="AG34" i="26"/>
  <c r="AL34" i="26"/>
  <c r="AK38" i="26"/>
  <c r="AJ38" i="26"/>
  <c r="AN10" i="26"/>
  <c r="AG10" i="26"/>
  <c r="AI10" i="26"/>
  <c r="AH10" i="26" s="1"/>
  <c r="AG38" i="26"/>
  <c r="AI38" i="26"/>
  <c r="C43" i="26"/>
  <c r="AN42" i="26"/>
  <c r="AN6" i="26"/>
  <c r="AH14" i="26" l="1"/>
  <c r="AN34" i="26"/>
  <c r="AH22" i="26"/>
  <c r="AJ30" i="26"/>
  <c r="AH30" i="26" s="1"/>
  <c r="AN26" i="26"/>
  <c r="AJ34" i="26"/>
  <c r="AH34" i="26" s="1"/>
  <c r="AG26" i="26"/>
  <c r="AK34" i="26"/>
  <c r="AN22" i="26"/>
  <c r="AH26" i="26"/>
  <c r="AR34" i="26"/>
  <c r="AR6" i="26"/>
  <c r="AR38" i="26"/>
  <c r="AR22" i="26"/>
  <c r="AR30" i="26"/>
  <c r="AR14" i="26"/>
  <c r="AR42" i="26"/>
  <c r="AH18" i="26"/>
  <c r="AR26" i="26"/>
  <c r="AR18" i="26"/>
  <c r="AR10" i="26"/>
  <c r="AH38" i="26"/>
  <c r="AJ42" i="26"/>
  <c r="AK42" i="26"/>
  <c r="AI42" i="26"/>
  <c r="AH42" i="26" s="1"/>
  <c r="AG42" i="26"/>
  <c r="AS42" i="26"/>
  <c r="AS30" i="26" l="1"/>
  <c r="AT30" i="26" s="1"/>
  <c r="AS22" i="26"/>
  <c r="AS14" i="26"/>
  <c r="AS26" i="26"/>
  <c r="AS6" i="26"/>
  <c r="AT6" i="26" s="1"/>
  <c r="AS38" i="26"/>
  <c r="AT38" i="26" s="1"/>
  <c r="AS10" i="26"/>
  <c r="AT10" i="26" s="1"/>
  <c r="AS18" i="26"/>
  <c r="AT18" i="26" s="1"/>
  <c r="AS34" i="26"/>
  <c r="AT34" i="26" s="1"/>
  <c r="AT42" i="26"/>
  <c r="AT14" i="26"/>
  <c r="AT22" i="26"/>
  <c r="AT26" i="26"/>
  <c r="AP10" i="26" l="1"/>
  <c r="AP38" i="26"/>
  <c r="AP22" i="26"/>
  <c r="AP34" i="26"/>
  <c r="AP6" i="26"/>
  <c r="AP18" i="26"/>
  <c r="AP30" i="26"/>
  <c r="AP14" i="26"/>
  <c r="AP42" i="26"/>
  <c r="AP26" i="26"/>
</calcChain>
</file>

<file path=xl/sharedStrings.xml><?xml version="1.0" encoding="utf-8"?>
<sst xmlns="http://schemas.openxmlformats.org/spreadsheetml/2006/main" count="4179" uniqueCount="831">
  <si>
    <t>試合数</t>
    <rPh sb="0" eb="2">
      <t>シアイ</t>
    </rPh>
    <rPh sb="2" eb="3">
      <t>スウ</t>
    </rPh>
    <phoneticPr fontId="3"/>
  </si>
  <si>
    <t>勝点</t>
    <rPh sb="0" eb="1">
      <t>カ</t>
    </rPh>
    <rPh sb="1" eb="2">
      <t>テン</t>
    </rPh>
    <phoneticPr fontId="3"/>
  </si>
  <si>
    <t>勝</t>
    <rPh sb="0" eb="1">
      <t>カチ</t>
    </rPh>
    <phoneticPr fontId="3"/>
  </si>
  <si>
    <t>分</t>
    <rPh sb="0" eb="1">
      <t>ワ</t>
    </rPh>
    <phoneticPr fontId="3"/>
  </si>
  <si>
    <t>負</t>
    <rPh sb="0" eb="1">
      <t>フ</t>
    </rPh>
    <phoneticPr fontId="3"/>
  </si>
  <si>
    <t>得点</t>
    <rPh sb="0" eb="2">
      <t>トクテン</t>
    </rPh>
    <phoneticPr fontId="3"/>
  </si>
  <si>
    <t>失点</t>
    <rPh sb="0" eb="2">
      <t>シッテン</t>
    </rPh>
    <phoneticPr fontId="3"/>
  </si>
  <si>
    <t>点差</t>
    <rPh sb="0" eb="2">
      <t>テンサ</t>
    </rPh>
    <phoneticPr fontId="3"/>
  </si>
  <si>
    <t>順位</t>
    <rPh sb="0" eb="2">
      <t>ジュンイ</t>
    </rPh>
    <phoneticPr fontId="3"/>
  </si>
  <si>
    <t>得点順</t>
    <rPh sb="0" eb="2">
      <t>トクテン</t>
    </rPh>
    <rPh sb="2" eb="3">
      <t>ジュン</t>
    </rPh>
    <phoneticPr fontId="3"/>
  </si>
  <si>
    <t>池田</t>
    <rPh sb="0" eb="2">
      <t>イケダ</t>
    </rPh>
    <phoneticPr fontId="2"/>
  </si>
  <si>
    <t>節</t>
    <rPh sb="0" eb="1">
      <t>セツ</t>
    </rPh>
    <phoneticPr fontId="2"/>
  </si>
  <si>
    <t>日　付</t>
    <rPh sb="0" eb="1">
      <t>ヒ</t>
    </rPh>
    <rPh sb="2" eb="3">
      <t>ヅケ</t>
    </rPh>
    <phoneticPr fontId="3"/>
  </si>
  <si>
    <t>会　場</t>
    <rPh sb="0" eb="1">
      <t>カイ</t>
    </rPh>
    <rPh sb="2" eb="3">
      <t>バ</t>
    </rPh>
    <phoneticPr fontId="3"/>
  </si>
  <si>
    <t>試合順</t>
    <rPh sb="0" eb="2">
      <t>シアイ</t>
    </rPh>
    <rPh sb="2" eb="3">
      <t>ジュン</t>
    </rPh>
    <phoneticPr fontId="3"/>
  </si>
  <si>
    <t>対　　　　　戦</t>
    <rPh sb="0" eb="1">
      <t>タイ</t>
    </rPh>
    <rPh sb="6" eb="7">
      <t>イクサ</t>
    </rPh>
    <phoneticPr fontId="3"/>
  </si>
  <si>
    <t>主　審</t>
    <rPh sb="0" eb="1">
      <t>シュ</t>
    </rPh>
    <rPh sb="2" eb="3">
      <t>シン</t>
    </rPh>
    <phoneticPr fontId="3"/>
  </si>
  <si>
    <t>第1節</t>
    <rPh sb="0" eb="1">
      <t>ダイ</t>
    </rPh>
    <rPh sb="2" eb="3">
      <t>セツ</t>
    </rPh>
    <phoneticPr fontId="2"/>
  </si>
  <si>
    <t>第2節</t>
    <rPh sb="0" eb="1">
      <t>ダイ</t>
    </rPh>
    <rPh sb="2" eb="3">
      <t>セツ</t>
    </rPh>
    <phoneticPr fontId="2"/>
  </si>
  <si>
    <t>第3節</t>
    <rPh sb="0" eb="1">
      <t>ダイ</t>
    </rPh>
    <rPh sb="2" eb="3">
      <t>セツ</t>
    </rPh>
    <phoneticPr fontId="2"/>
  </si>
  <si>
    <t>市立</t>
    <rPh sb="0" eb="2">
      <t>イチリツ</t>
    </rPh>
    <phoneticPr fontId="2"/>
  </si>
  <si>
    <t>予備日</t>
    <rPh sb="0" eb="3">
      <t>ヨビビ</t>
    </rPh>
    <phoneticPr fontId="2"/>
  </si>
  <si>
    <t>※警告は3枚累積で次節出場停止、2回目の3枚累積で2試合の出場停止です。</t>
    <rPh sb="1" eb="3">
      <t>ケイコク</t>
    </rPh>
    <rPh sb="5" eb="6">
      <t>マイ</t>
    </rPh>
    <rPh sb="6" eb="8">
      <t>ルイセキ</t>
    </rPh>
    <rPh sb="9" eb="11">
      <t>ジセツ</t>
    </rPh>
    <rPh sb="11" eb="13">
      <t>シュツジョウ</t>
    </rPh>
    <rPh sb="13" eb="15">
      <t>テイシ</t>
    </rPh>
    <rPh sb="17" eb="19">
      <t>カイメ</t>
    </rPh>
    <rPh sb="21" eb="22">
      <t>マイ</t>
    </rPh>
    <rPh sb="22" eb="24">
      <t>ルイセキ</t>
    </rPh>
    <rPh sb="26" eb="28">
      <t>シアイ</t>
    </rPh>
    <rPh sb="29" eb="31">
      <t>シュツジョウ</t>
    </rPh>
    <rPh sb="31" eb="33">
      <t>テイシ</t>
    </rPh>
    <phoneticPr fontId="2"/>
  </si>
  <si>
    <t>チーム</t>
    <phoneticPr fontId="2"/>
  </si>
  <si>
    <t>番号</t>
    <rPh sb="0" eb="2">
      <t>バンゴウ</t>
    </rPh>
    <phoneticPr fontId="2"/>
  </si>
  <si>
    <t>種類</t>
    <rPh sb="0" eb="2">
      <t>シュルイ</t>
    </rPh>
    <phoneticPr fontId="2"/>
  </si>
  <si>
    <t>退場理由</t>
    <rPh sb="0" eb="2">
      <t>タイジョウ</t>
    </rPh>
    <rPh sb="2" eb="4">
      <t>リユウ</t>
    </rPh>
    <phoneticPr fontId="2"/>
  </si>
  <si>
    <t>警告の累積</t>
    <rPh sb="0" eb="2">
      <t>ケイコク</t>
    </rPh>
    <rPh sb="3" eb="5">
      <t>ルイセキ</t>
    </rPh>
    <phoneticPr fontId="2"/>
  </si>
  <si>
    <t>得失
差</t>
    <rPh sb="0" eb="1">
      <t>トク</t>
    </rPh>
    <rPh sb="1" eb="2">
      <t>シツ</t>
    </rPh>
    <rPh sb="3" eb="4">
      <t>サ</t>
    </rPh>
    <phoneticPr fontId="3"/>
  </si>
  <si>
    <t>ﾎﾟｲﾝﾄ</t>
    <phoneticPr fontId="3"/>
  </si>
  <si>
    <t>-</t>
    <phoneticPr fontId="3"/>
  </si>
  <si>
    <t>-</t>
    <phoneticPr fontId="3"/>
  </si>
  <si>
    <t>-</t>
    <phoneticPr fontId="3"/>
  </si>
  <si>
    <t>-</t>
    <phoneticPr fontId="3"/>
  </si>
  <si>
    <t>-</t>
    <phoneticPr fontId="3"/>
  </si>
  <si>
    <t>-</t>
    <phoneticPr fontId="3"/>
  </si>
  <si>
    <t>科技</t>
    <rPh sb="0" eb="2">
      <t>カギ</t>
    </rPh>
    <phoneticPr fontId="3"/>
  </si>
  <si>
    <t>徳島商</t>
    <rPh sb="0" eb="3">
      <t>トクシマショウ</t>
    </rPh>
    <phoneticPr fontId="3"/>
  </si>
  <si>
    <t>川島</t>
    <rPh sb="0" eb="2">
      <t>カワシマ</t>
    </rPh>
    <phoneticPr fontId="3"/>
  </si>
  <si>
    <t>大会名：</t>
    <rPh sb="0" eb="3">
      <t>タイカイメイ</t>
    </rPh>
    <phoneticPr fontId="3"/>
  </si>
  <si>
    <t>日付：</t>
    <rPh sb="0" eb="2">
      <t>ヒヅケ</t>
    </rPh>
    <phoneticPr fontId="3"/>
  </si>
  <si>
    <t>会場：</t>
    <rPh sb="0" eb="2">
      <t>カイジョウ</t>
    </rPh>
    <phoneticPr fontId="3"/>
  </si>
  <si>
    <t>審判</t>
    <rPh sb="0" eb="2">
      <t>シンパン</t>
    </rPh>
    <phoneticPr fontId="3"/>
  </si>
  <si>
    <t>警告・退場：</t>
    <rPh sb="0" eb="2">
      <t>ケイコク</t>
    </rPh>
    <rPh sb="3" eb="5">
      <t>タイジョウ</t>
    </rPh>
    <phoneticPr fontId="3"/>
  </si>
  <si>
    <t>★会場責任者</t>
    <rPh sb="1" eb="3">
      <t>カイジョウ</t>
    </rPh>
    <rPh sb="3" eb="6">
      <t>セキニンシャ</t>
    </rPh>
    <phoneticPr fontId="3"/>
  </si>
  <si>
    <t>第①試合（　　　　　　）</t>
    <rPh sb="0" eb="1">
      <t>ダイ</t>
    </rPh>
    <rPh sb="2" eb="4">
      <t>シアイ</t>
    </rPh>
    <phoneticPr fontId="3"/>
  </si>
  <si>
    <t>第②試合（　　　　　　）</t>
    <rPh sb="0" eb="1">
      <t>ダイ</t>
    </rPh>
    <rPh sb="2" eb="4">
      <t>シアイ</t>
    </rPh>
    <phoneticPr fontId="3"/>
  </si>
  <si>
    <t>第③試合（　　　　　　）</t>
    <rPh sb="0" eb="1">
      <t>ダイ</t>
    </rPh>
    <rPh sb="2" eb="4">
      <t>シアイ</t>
    </rPh>
    <phoneticPr fontId="3"/>
  </si>
  <si>
    <t>第④試合（　　　　　　）</t>
    <rPh sb="0" eb="1">
      <t>ダイ</t>
    </rPh>
    <rPh sb="2" eb="4">
      <t>シアイ</t>
    </rPh>
    <phoneticPr fontId="3"/>
  </si>
  <si>
    <t>※会場責任者はその試合のスコア・警告・退場を必ず記入してください。</t>
    <rPh sb="1" eb="3">
      <t>カイジョウ</t>
    </rPh>
    <rPh sb="3" eb="6">
      <t>セキニンシャ</t>
    </rPh>
    <rPh sb="9" eb="11">
      <t>シアイ</t>
    </rPh>
    <rPh sb="16" eb="18">
      <t>ケイコク</t>
    </rPh>
    <rPh sb="19" eb="21">
      <t>タイジョウ</t>
    </rPh>
    <rPh sb="22" eb="23">
      <t>カナラ</t>
    </rPh>
    <rPh sb="24" eb="26">
      <t>キニュウ</t>
    </rPh>
    <phoneticPr fontId="3"/>
  </si>
  <si>
    <t>2種　規律委員長（城北・尾田）</t>
    <rPh sb="1" eb="2">
      <t>シュ</t>
    </rPh>
    <rPh sb="3" eb="5">
      <t>キリツ</t>
    </rPh>
    <rPh sb="5" eb="8">
      <t>イインチョウ</t>
    </rPh>
    <rPh sb="9" eb="11">
      <t>ジョウホク</t>
    </rPh>
    <rPh sb="12" eb="14">
      <t>オダ</t>
    </rPh>
    <phoneticPr fontId="2"/>
  </si>
  <si>
    <t>川島</t>
    <rPh sb="0" eb="2">
      <t>カワシマ</t>
    </rPh>
    <phoneticPr fontId="2"/>
  </si>
  <si>
    <t>（</t>
    <phoneticPr fontId="3"/>
  </si>
  <si>
    <t>ー</t>
    <phoneticPr fontId="3"/>
  </si>
  <si>
    <t>）</t>
    <phoneticPr fontId="3"/>
  </si>
  <si>
    <t>警　・　退　番号（　　　　）　氏名（　　　　　　　　　　　　　　　）
警　・　退　番号（　　　　）　氏名（　　　　　　　　　　　　　　　）
警　・　退　番号（　　　　）　氏名（　　　　　　　　　　　　　　　）</t>
    <rPh sb="0" eb="1">
      <t>ケイ</t>
    </rPh>
    <rPh sb="4" eb="5">
      <t>タイ</t>
    </rPh>
    <rPh sb="6" eb="8">
      <t>バンゴウ</t>
    </rPh>
    <rPh sb="15" eb="17">
      <t>シメイ</t>
    </rPh>
    <phoneticPr fontId="2"/>
  </si>
  <si>
    <t>警　・　退　番号（　　　　）　氏名（　　　　　　　　　　　　　　　）
警　・　退　番号（　　　　）　氏名（　　　　　　　　　　　　　　　）
警　・　退　番号（　　　　）　氏名（　　　　　　　　　　　　　　　）</t>
    <phoneticPr fontId="2"/>
  </si>
  <si>
    <t>徳島新聞運動部</t>
    <rPh sb="0" eb="2">
      <t>トクシマ</t>
    </rPh>
    <rPh sb="2" eb="4">
      <t>シンブン</t>
    </rPh>
    <rPh sb="4" eb="7">
      <t>ウンドウブ</t>
    </rPh>
    <phoneticPr fontId="3"/>
  </si>
  <si>
    <t>　：654-0169</t>
    <phoneticPr fontId="3"/>
  </si>
  <si>
    <t>2種　委員長（川島・村山）</t>
    <rPh sb="1" eb="2">
      <t>シュ</t>
    </rPh>
    <rPh sb="3" eb="6">
      <t>イインチョウ</t>
    </rPh>
    <rPh sb="7" eb="9">
      <t>カワシマ</t>
    </rPh>
    <rPh sb="10" eb="12">
      <t>ムラヤマ</t>
    </rPh>
    <phoneticPr fontId="3"/>
  </si>
  <si>
    <t>　：0883-25-5340</t>
    <phoneticPr fontId="3"/>
  </si>
  <si>
    <t>　　　　TEL：　</t>
    <phoneticPr fontId="3"/>
  </si>
  <si>
    <t>※リーグ戦の退場による出場停止は、次節以降のリーグ戦で消化する。（入替戦も含む）</t>
    <rPh sb="4" eb="5">
      <t>セン</t>
    </rPh>
    <rPh sb="6" eb="8">
      <t>タイジョウ</t>
    </rPh>
    <rPh sb="11" eb="13">
      <t>シュツジョウ</t>
    </rPh>
    <rPh sb="13" eb="15">
      <t>テイシ</t>
    </rPh>
    <rPh sb="17" eb="19">
      <t>ジセツ</t>
    </rPh>
    <rPh sb="19" eb="21">
      <t>イコウ</t>
    </rPh>
    <rPh sb="25" eb="26">
      <t>セン</t>
    </rPh>
    <rPh sb="27" eb="29">
      <t>ショウカ</t>
    </rPh>
    <rPh sb="33" eb="36">
      <t>イレカエセン</t>
    </rPh>
    <rPh sb="37" eb="38">
      <t>フク</t>
    </rPh>
    <phoneticPr fontId="2"/>
  </si>
  <si>
    <t>カテゴリ</t>
    <phoneticPr fontId="2"/>
  </si>
  <si>
    <t>（　Ｔ１　・　Ｔ２　・　Ｔ３　）</t>
    <phoneticPr fontId="2"/>
  </si>
  <si>
    <t>氏　名</t>
    <rPh sb="0" eb="1">
      <t>シ</t>
    </rPh>
    <rPh sb="2" eb="3">
      <t>メイ</t>
    </rPh>
    <phoneticPr fontId="2"/>
  </si>
  <si>
    <t>会　場</t>
    <rPh sb="0" eb="1">
      <t>カイ</t>
    </rPh>
    <rPh sb="2" eb="3">
      <t>バ</t>
    </rPh>
    <phoneticPr fontId="2"/>
  </si>
  <si>
    <t>日　付</t>
    <rPh sb="0" eb="1">
      <t>ヒ</t>
    </rPh>
    <rPh sb="2" eb="3">
      <t>ツキ</t>
    </rPh>
    <phoneticPr fontId="2"/>
  </si>
  <si>
    <t>対　　　　　戦</t>
    <rPh sb="0" eb="1">
      <t>タイ</t>
    </rPh>
    <rPh sb="6" eb="7">
      <t>イクサ</t>
    </rPh>
    <phoneticPr fontId="2"/>
  </si>
  <si>
    <t>処　　　置</t>
    <rPh sb="0" eb="1">
      <t>ショ</t>
    </rPh>
    <rPh sb="4" eb="5">
      <t>チ</t>
    </rPh>
    <phoneticPr fontId="2"/>
  </si>
  <si>
    <t>【ディビジョン1】</t>
    <phoneticPr fontId="2"/>
  </si>
  <si>
    <t>主　審</t>
    <rPh sb="0" eb="1">
      <t>オモ</t>
    </rPh>
    <rPh sb="2" eb="3">
      <t>シン</t>
    </rPh>
    <phoneticPr fontId="2"/>
  </si>
  <si>
    <t>生光</t>
    <rPh sb="0" eb="2">
      <t>セイコウ</t>
    </rPh>
    <phoneticPr fontId="2"/>
  </si>
  <si>
    <t>第</t>
    <rPh sb="0" eb="1">
      <t>ダイ</t>
    </rPh>
    <phoneticPr fontId="2"/>
  </si>
  <si>
    <t>節</t>
    <rPh sb="0" eb="1">
      <t>セツ</t>
    </rPh>
    <phoneticPr fontId="2"/>
  </si>
  <si>
    <t>節　終了時</t>
    <rPh sb="0" eb="1">
      <t>セツ</t>
    </rPh>
    <rPh sb="2" eb="5">
      <t>シュウリョウジ</t>
    </rPh>
    <phoneticPr fontId="2"/>
  </si>
  <si>
    <t>第</t>
    <rPh sb="0" eb="1">
      <t>ダイ</t>
    </rPh>
    <phoneticPr fontId="2"/>
  </si>
  <si>
    <t>対</t>
    <rPh sb="0" eb="1">
      <t>タイ</t>
    </rPh>
    <phoneticPr fontId="2"/>
  </si>
  <si>
    <t xml:space="preserve">　：632-7975 </t>
    <phoneticPr fontId="2"/>
  </si>
  <si>
    <t>星取表</t>
  </si>
  <si>
    <t>（Ｔ１）</t>
    <phoneticPr fontId="2"/>
  </si>
  <si>
    <t>（Ｔ2）</t>
    <phoneticPr fontId="2"/>
  </si>
  <si>
    <t>鳴門</t>
    <rPh sb="0" eb="2">
      <t>ナルト</t>
    </rPh>
    <phoneticPr fontId="2"/>
  </si>
  <si>
    <t>城ノ内</t>
    <rPh sb="0" eb="1">
      <t>ジョウ</t>
    </rPh>
    <rPh sb="2" eb="3">
      <t>ウチ</t>
    </rPh>
    <phoneticPr fontId="2"/>
  </si>
  <si>
    <t>①-⑩</t>
    <phoneticPr fontId="2"/>
  </si>
  <si>
    <t>①-⑨</t>
    <phoneticPr fontId="2"/>
  </si>
  <si>
    <t>①-⑧</t>
    <phoneticPr fontId="2"/>
  </si>
  <si>
    <t>①-⑦</t>
    <phoneticPr fontId="2"/>
  </si>
  <si>
    <t>①-⑥</t>
    <phoneticPr fontId="2"/>
  </si>
  <si>
    <t>①-⑤</t>
    <phoneticPr fontId="2"/>
  </si>
  <si>
    <t>①-③</t>
    <phoneticPr fontId="2"/>
  </si>
  <si>
    <t>①-④</t>
    <phoneticPr fontId="2"/>
  </si>
  <si>
    <t>①-②</t>
    <phoneticPr fontId="2"/>
  </si>
  <si>
    <t>②-⑨</t>
    <phoneticPr fontId="2"/>
  </si>
  <si>
    <t>②-⑩</t>
    <phoneticPr fontId="2"/>
  </si>
  <si>
    <t>②-⑦</t>
    <phoneticPr fontId="2"/>
  </si>
  <si>
    <t>②-⑧</t>
    <phoneticPr fontId="2"/>
  </si>
  <si>
    <t>②-⑤</t>
    <phoneticPr fontId="2"/>
  </si>
  <si>
    <t>②-⑥</t>
    <phoneticPr fontId="2"/>
  </si>
  <si>
    <t>②-④</t>
    <phoneticPr fontId="2"/>
  </si>
  <si>
    <t>②-③</t>
    <phoneticPr fontId="2"/>
  </si>
  <si>
    <t>③-⑤</t>
    <phoneticPr fontId="2"/>
  </si>
  <si>
    <t>③-⑧</t>
    <phoneticPr fontId="2"/>
  </si>
  <si>
    <t>③-⑦</t>
    <phoneticPr fontId="2"/>
  </si>
  <si>
    <t>③-⑨</t>
    <phoneticPr fontId="2"/>
  </si>
  <si>
    <t>③-⑥</t>
    <phoneticPr fontId="2"/>
  </si>
  <si>
    <t>③-⑩</t>
    <phoneticPr fontId="2"/>
  </si>
  <si>
    <t>③-④</t>
    <phoneticPr fontId="2"/>
  </si>
  <si>
    <t>⑤-⑦</t>
    <phoneticPr fontId="2"/>
  </si>
  <si>
    <t>⑤-⑨</t>
    <phoneticPr fontId="2"/>
  </si>
  <si>
    <t>④-⑩</t>
    <phoneticPr fontId="2"/>
  </si>
  <si>
    <t>④-⑦</t>
    <phoneticPr fontId="2"/>
  </si>
  <si>
    <t>④-⑥</t>
    <phoneticPr fontId="2"/>
  </si>
  <si>
    <t>④-⑤</t>
    <phoneticPr fontId="2"/>
  </si>
  <si>
    <t>④-⑨</t>
    <phoneticPr fontId="2"/>
  </si>
  <si>
    <t>④-⑧</t>
    <phoneticPr fontId="2"/>
  </si>
  <si>
    <t>⑦-⑩</t>
    <phoneticPr fontId="2"/>
  </si>
  <si>
    <t>⑥-⑧</t>
    <phoneticPr fontId="2"/>
  </si>
  <si>
    <t>⑥-⑦</t>
    <phoneticPr fontId="2"/>
  </si>
  <si>
    <t>⑥-⑨</t>
    <phoneticPr fontId="2"/>
  </si>
  <si>
    <t>⑤-⑥</t>
    <phoneticPr fontId="2"/>
  </si>
  <si>
    <t>⑤-⑧</t>
    <phoneticPr fontId="2"/>
  </si>
  <si>
    <t>⑥-⑩</t>
    <phoneticPr fontId="2"/>
  </si>
  <si>
    <t>⑤-⑩</t>
    <phoneticPr fontId="2"/>
  </si>
  <si>
    <t>⑦-⑨</t>
    <phoneticPr fontId="2"/>
  </si>
  <si>
    <t>⑧-⑨</t>
    <phoneticPr fontId="2"/>
  </si>
  <si>
    <t>⑨-⑩</t>
    <phoneticPr fontId="2"/>
  </si>
  <si>
    <t>⑧-⑩</t>
    <phoneticPr fontId="2"/>
  </si>
  <si>
    <t>⑦-⑧</t>
    <phoneticPr fontId="2"/>
  </si>
  <si>
    <t>阿波</t>
    <rPh sb="0" eb="2">
      <t>アワ</t>
    </rPh>
    <phoneticPr fontId="2"/>
  </si>
  <si>
    <t>科技</t>
    <rPh sb="0" eb="2">
      <t>カギ</t>
    </rPh>
    <phoneticPr fontId="2"/>
  </si>
  <si>
    <t>徳島北</t>
    <rPh sb="0" eb="2">
      <t>トクシマ</t>
    </rPh>
    <rPh sb="2" eb="3">
      <t>キタ</t>
    </rPh>
    <phoneticPr fontId="2"/>
  </si>
  <si>
    <t>小松島</t>
    <rPh sb="0" eb="3">
      <t>コマツシマ</t>
    </rPh>
    <phoneticPr fontId="2"/>
  </si>
  <si>
    <t>徳島商</t>
    <rPh sb="0" eb="3">
      <t>トクシマショウ</t>
    </rPh>
    <phoneticPr fontId="2"/>
  </si>
  <si>
    <t>市立T</t>
    <rPh sb="0" eb="2">
      <t>イチリツ</t>
    </rPh>
    <phoneticPr fontId="2"/>
  </si>
  <si>
    <t>※TSVはすべて人工です。TSVの下の（　　）は会場係</t>
    <rPh sb="8" eb="10">
      <t>ジンコウ</t>
    </rPh>
    <rPh sb="17" eb="18">
      <t>シタ</t>
    </rPh>
    <rPh sb="24" eb="27">
      <t>カイジョウガカリ</t>
    </rPh>
    <phoneticPr fontId="2"/>
  </si>
  <si>
    <t>徳島市立</t>
    <rPh sb="0" eb="2">
      <t>トクシマ</t>
    </rPh>
    <rPh sb="2" eb="4">
      <t>シリツ</t>
    </rPh>
    <phoneticPr fontId="2"/>
  </si>
  <si>
    <t>1（GK）</t>
    <phoneticPr fontId="2"/>
  </si>
  <si>
    <t>科技S</t>
    <rPh sb="0" eb="2">
      <t>カギ</t>
    </rPh>
    <phoneticPr fontId="2"/>
  </si>
  <si>
    <t>城南</t>
    <rPh sb="0" eb="2">
      <t>ジョウナン</t>
    </rPh>
    <phoneticPr fontId="2"/>
  </si>
  <si>
    <t>渦潮</t>
    <rPh sb="0" eb="2">
      <t>ウズシオ</t>
    </rPh>
    <phoneticPr fontId="2"/>
  </si>
  <si>
    <t>第４節</t>
    <rPh sb="0" eb="1">
      <t>ダイ</t>
    </rPh>
    <rPh sb="2" eb="3">
      <t>セツ</t>
    </rPh>
    <phoneticPr fontId="2"/>
  </si>
  <si>
    <t>鳴門</t>
    <rPh sb="0" eb="2">
      <t>ナルト</t>
    </rPh>
    <phoneticPr fontId="3"/>
  </si>
  <si>
    <t>川島S</t>
    <rPh sb="0" eb="2">
      <t>カワシマ</t>
    </rPh>
    <phoneticPr fontId="2"/>
  </si>
  <si>
    <t>富岡西</t>
    <rPh sb="0" eb="2">
      <t>トミオカ</t>
    </rPh>
    <rPh sb="2" eb="3">
      <t>ニシ</t>
    </rPh>
    <phoneticPr fontId="2"/>
  </si>
  <si>
    <t>TSV（人）
（科技）</t>
    <rPh sb="4" eb="5">
      <t>ヒト</t>
    </rPh>
    <rPh sb="8" eb="10">
      <t>カギ</t>
    </rPh>
    <phoneticPr fontId="2"/>
  </si>
  <si>
    <t>TSV（人）
（川島）</t>
    <rPh sb="8" eb="10">
      <t>カワシマ</t>
    </rPh>
    <phoneticPr fontId="2"/>
  </si>
  <si>
    <t>【ディビジョン2】</t>
    <phoneticPr fontId="2"/>
  </si>
  <si>
    <t>阿南高専</t>
    <rPh sb="0" eb="2">
      <t>アナン</t>
    </rPh>
    <rPh sb="2" eb="4">
      <t>コウセン</t>
    </rPh>
    <phoneticPr fontId="2"/>
  </si>
  <si>
    <t>市立S</t>
    <rPh sb="0" eb="2">
      <t>イチリツ</t>
    </rPh>
    <phoneticPr fontId="2"/>
  </si>
  <si>
    <t>徳島北S</t>
    <rPh sb="0" eb="2">
      <t>トクシマ</t>
    </rPh>
    <rPh sb="2" eb="3">
      <t>キタ</t>
    </rPh>
    <phoneticPr fontId="2"/>
  </si>
  <si>
    <t>TSV（人）
（科技）</t>
    <rPh sb="8" eb="10">
      <t>カギ</t>
    </rPh>
    <phoneticPr fontId="2"/>
  </si>
  <si>
    <t>徳島VYS</t>
    <rPh sb="0" eb="2">
      <t>トクシマ</t>
    </rPh>
    <phoneticPr fontId="2"/>
  </si>
  <si>
    <t>高円宮杯U-18サッカーリーグ2018・徳島県Tリーグ　　</t>
    <phoneticPr fontId="3"/>
  </si>
  <si>
    <t>高円宮杯U-18サッカーリーグ2018・徳島県Tリーグ　警告・退場　一覧</t>
    <rPh sb="28" eb="30">
      <t>ケイコク</t>
    </rPh>
    <rPh sb="31" eb="33">
      <t>タイジョウ</t>
    </rPh>
    <rPh sb="34" eb="36">
      <t>イチラン</t>
    </rPh>
    <phoneticPr fontId="3"/>
  </si>
  <si>
    <t>高円宮杯U-18サッカーリーグ2018・徳島県Tリーグ（第1節～第4節）</t>
    <rPh sb="28" eb="29">
      <t>ダイ</t>
    </rPh>
    <rPh sb="30" eb="31">
      <t>セツ</t>
    </rPh>
    <rPh sb="32" eb="33">
      <t>ダイ</t>
    </rPh>
    <rPh sb="34" eb="35">
      <t>セツ</t>
    </rPh>
    <phoneticPr fontId="3"/>
  </si>
  <si>
    <t>4/7
（土）</t>
    <rPh sb="5" eb="6">
      <t>ド</t>
    </rPh>
    <phoneticPr fontId="2"/>
  </si>
  <si>
    <t>4/14
（土）</t>
    <rPh sb="6" eb="7">
      <t>ド</t>
    </rPh>
    <phoneticPr fontId="2"/>
  </si>
  <si>
    <t>4/15
（日）</t>
    <rPh sb="6" eb="7">
      <t>ニチ</t>
    </rPh>
    <phoneticPr fontId="2"/>
  </si>
  <si>
    <t>4/21
（土）</t>
    <rPh sb="6" eb="7">
      <t>ド</t>
    </rPh>
    <phoneticPr fontId="2"/>
  </si>
  <si>
    <t>4/28
（土）</t>
    <rPh sb="6" eb="7">
      <t>ド</t>
    </rPh>
    <phoneticPr fontId="2"/>
  </si>
  <si>
    <t>4/30
（月）</t>
    <rPh sb="6" eb="7">
      <t>ゲツ</t>
    </rPh>
    <phoneticPr fontId="2"/>
  </si>
  <si>
    <t>市立S</t>
    <rPh sb="0" eb="2">
      <t>イチリツ</t>
    </rPh>
    <phoneticPr fontId="3"/>
  </si>
  <si>
    <t>徳島北</t>
    <rPh sb="0" eb="2">
      <t>トクシマ</t>
    </rPh>
    <rPh sb="2" eb="3">
      <t>キタ</t>
    </rPh>
    <phoneticPr fontId="3"/>
  </si>
  <si>
    <t>池田</t>
    <rPh sb="0" eb="2">
      <t>イケダ</t>
    </rPh>
    <phoneticPr fontId="3"/>
  </si>
  <si>
    <t>小松島</t>
    <rPh sb="0" eb="3">
      <t>コマツシマ</t>
    </rPh>
    <phoneticPr fontId="3"/>
  </si>
  <si>
    <t>徳島北S</t>
    <rPh sb="0" eb="2">
      <t>トクシマ</t>
    </rPh>
    <rPh sb="2" eb="3">
      <t>キタ</t>
    </rPh>
    <phoneticPr fontId="3"/>
  </si>
  <si>
    <t>科技S</t>
    <rPh sb="0" eb="2">
      <t>カギ</t>
    </rPh>
    <phoneticPr fontId="3"/>
  </si>
  <si>
    <t>4/29
（日）</t>
    <rPh sb="6" eb="7">
      <t>ニチ</t>
    </rPh>
    <phoneticPr fontId="2"/>
  </si>
  <si>
    <t>TSV（人）
（徳島北）</t>
    <rPh sb="8" eb="10">
      <t>トクシマ</t>
    </rPh>
    <rPh sb="10" eb="11">
      <t>キタ</t>
    </rPh>
    <phoneticPr fontId="2"/>
  </si>
  <si>
    <t>4/22
（日）</t>
    <rPh sb="6" eb="7">
      <t>ニチ</t>
    </rPh>
    <phoneticPr fontId="2"/>
  </si>
  <si>
    <t>城ノ内</t>
    <rPh sb="0" eb="1">
      <t>ジョウ</t>
    </rPh>
    <rPh sb="2" eb="3">
      <t>ウチ</t>
    </rPh>
    <phoneticPr fontId="3"/>
  </si>
  <si>
    <t>4/8
（日）</t>
    <rPh sb="5" eb="6">
      <t>ニチ</t>
    </rPh>
    <phoneticPr fontId="2"/>
  </si>
  <si>
    <t>【確定】</t>
    <rPh sb="1" eb="3">
      <t>カクテイ</t>
    </rPh>
    <phoneticPr fontId="2"/>
  </si>
  <si>
    <t>No</t>
    <phoneticPr fontId="2"/>
  </si>
  <si>
    <t>Div</t>
    <phoneticPr fontId="2"/>
  </si>
  <si>
    <t>T2</t>
    <phoneticPr fontId="2"/>
  </si>
  <si>
    <t>-</t>
    <phoneticPr fontId="2"/>
  </si>
  <si>
    <t>T1</t>
    <phoneticPr fontId="2"/>
  </si>
  <si>
    <t>②</t>
    <phoneticPr fontId="2"/>
  </si>
  <si>
    <t>③</t>
    <phoneticPr fontId="2"/>
  </si>
  <si>
    <t>④</t>
    <phoneticPr fontId="2"/>
  </si>
  <si>
    <t>⑤</t>
    <phoneticPr fontId="2"/>
  </si>
  <si>
    <t>①</t>
    <phoneticPr fontId="2"/>
  </si>
  <si>
    <t>-</t>
    <phoneticPr fontId="2"/>
  </si>
  <si>
    <t>T1</t>
    <phoneticPr fontId="2"/>
  </si>
  <si>
    <t>③</t>
    <phoneticPr fontId="2"/>
  </si>
  <si>
    <t>-</t>
    <phoneticPr fontId="2"/>
  </si>
  <si>
    <t>T1</t>
    <phoneticPr fontId="2"/>
  </si>
  <si>
    <t>④</t>
    <phoneticPr fontId="2"/>
  </si>
  <si>
    <t>T2</t>
    <phoneticPr fontId="2"/>
  </si>
  <si>
    <t>-</t>
    <phoneticPr fontId="2"/>
  </si>
  <si>
    <t>T1</t>
    <phoneticPr fontId="2"/>
  </si>
  <si>
    <t>②</t>
    <phoneticPr fontId="2"/>
  </si>
  <si>
    <t>③</t>
    <phoneticPr fontId="2"/>
  </si>
  <si>
    <t>T1</t>
    <phoneticPr fontId="2"/>
  </si>
  <si>
    <t>④</t>
    <phoneticPr fontId="2"/>
  </si>
  <si>
    <t>-</t>
    <phoneticPr fontId="2"/>
  </si>
  <si>
    <t>③</t>
    <phoneticPr fontId="2"/>
  </si>
  <si>
    <t>T2</t>
    <phoneticPr fontId="2"/>
  </si>
  <si>
    <t>⑤</t>
    <phoneticPr fontId="2"/>
  </si>
  <si>
    <t>T2</t>
    <phoneticPr fontId="2"/>
  </si>
  <si>
    <t>①</t>
    <phoneticPr fontId="2"/>
  </si>
  <si>
    <t>T2</t>
    <phoneticPr fontId="2"/>
  </si>
  <si>
    <t>②</t>
    <phoneticPr fontId="2"/>
  </si>
  <si>
    <t>4/30へ</t>
    <phoneticPr fontId="2"/>
  </si>
  <si>
    <t>①</t>
    <phoneticPr fontId="2"/>
  </si>
  <si>
    <t>④</t>
    <phoneticPr fontId="2"/>
  </si>
  <si>
    <t xml:space="preserve">T1 </t>
    <phoneticPr fontId="2"/>
  </si>
  <si>
    <t>-</t>
    <phoneticPr fontId="2"/>
  </si>
  <si>
    <t>①10:00</t>
    <phoneticPr fontId="2"/>
  </si>
  <si>
    <t>②11:30</t>
    <phoneticPr fontId="2"/>
  </si>
  <si>
    <t>③13:00</t>
    <phoneticPr fontId="2"/>
  </si>
  <si>
    <t>④14:30</t>
    <phoneticPr fontId="2"/>
  </si>
  <si>
    <t>⑤16:00</t>
    <phoneticPr fontId="2"/>
  </si>
  <si>
    <t>中川　真</t>
    <rPh sb="0" eb="2">
      <t>ナカガワ</t>
    </rPh>
    <rPh sb="3" eb="4">
      <t>シン</t>
    </rPh>
    <phoneticPr fontId="2"/>
  </si>
  <si>
    <t>原田　隼佑</t>
    <rPh sb="0" eb="2">
      <t>ハラダ</t>
    </rPh>
    <rPh sb="3" eb="4">
      <t>シュン</t>
    </rPh>
    <rPh sb="4" eb="5">
      <t>スケ</t>
    </rPh>
    <phoneticPr fontId="2"/>
  </si>
  <si>
    <t>井上　純一</t>
    <rPh sb="0" eb="2">
      <t>イノウエ</t>
    </rPh>
    <rPh sb="3" eb="5">
      <t>ジュンイチ</t>
    </rPh>
    <phoneticPr fontId="2"/>
  </si>
  <si>
    <t>平尾　怜士</t>
    <rPh sb="0" eb="2">
      <t>ヒラオ</t>
    </rPh>
    <rPh sb="3" eb="4">
      <t>レイ</t>
    </rPh>
    <rPh sb="4" eb="5">
      <t>シ</t>
    </rPh>
    <phoneticPr fontId="2"/>
  </si>
  <si>
    <t>川人　太陽</t>
    <rPh sb="0" eb="2">
      <t>カワヒト</t>
    </rPh>
    <rPh sb="3" eb="5">
      <t>タイヨウ</t>
    </rPh>
    <phoneticPr fontId="2"/>
  </si>
  <si>
    <t>松田　京也</t>
    <rPh sb="0" eb="2">
      <t>マツダ</t>
    </rPh>
    <rPh sb="3" eb="5">
      <t>キョウヤ</t>
    </rPh>
    <phoneticPr fontId="2"/>
  </si>
  <si>
    <t>赤松　祐弥</t>
    <rPh sb="0" eb="2">
      <t>アカマツ</t>
    </rPh>
    <rPh sb="3" eb="4">
      <t>ユウ</t>
    </rPh>
    <rPh sb="4" eb="5">
      <t>ヤ</t>
    </rPh>
    <phoneticPr fontId="2"/>
  </si>
  <si>
    <t>玉川　樹</t>
    <rPh sb="0" eb="2">
      <t>タマガワ</t>
    </rPh>
    <rPh sb="3" eb="4">
      <t>イツキ</t>
    </rPh>
    <phoneticPr fontId="2"/>
  </si>
  <si>
    <t>岡　健太</t>
    <rPh sb="0" eb="1">
      <t>オカ</t>
    </rPh>
    <rPh sb="2" eb="4">
      <t>ケンタ</t>
    </rPh>
    <phoneticPr fontId="2"/>
  </si>
  <si>
    <t>岡田　京介</t>
    <rPh sb="0" eb="2">
      <t>オカダ</t>
    </rPh>
    <rPh sb="3" eb="5">
      <t>キョウスケ</t>
    </rPh>
    <phoneticPr fontId="2"/>
  </si>
  <si>
    <t>佐野　太一</t>
    <rPh sb="0" eb="2">
      <t>サノ</t>
    </rPh>
    <rPh sb="3" eb="5">
      <t>タイチ</t>
    </rPh>
    <phoneticPr fontId="2"/>
  </si>
  <si>
    <t>関　英輝</t>
    <rPh sb="0" eb="1">
      <t>セキ</t>
    </rPh>
    <rPh sb="2" eb="4">
      <t>エイキ</t>
    </rPh>
    <phoneticPr fontId="2"/>
  </si>
  <si>
    <t>濵　竜太朗</t>
    <rPh sb="0" eb="1">
      <t>ハマ</t>
    </rPh>
    <rPh sb="2" eb="5">
      <t>リュウタロウ</t>
    </rPh>
    <phoneticPr fontId="2"/>
  </si>
  <si>
    <t>平　佑斗</t>
    <rPh sb="0" eb="1">
      <t>タイラ</t>
    </rPh>
    <rPh sb="2" eb="4">
      <t>ユウト</t>
    </rPh>
    <phoneticPr fontId="2"/>
  </si>
  <si>
    <t>土田　桜介</t>
    <rPh sb="0" eb="2">
      <t>ツチダ</t>
    </rPh>
    <rPh sb="3" eb="4">
      <t>サクラ</t>
    </rPh>
    <rPh sb="4" eb="5">
      <t>スケ</t>
    </rPh>
    <phoneticPr fontId="2"/>
  </si>
  <si>
    <t>阿部　夏己</t>
    <rPh sb="0" eb="2">
      <t>アベ</t>
    </rPh>
    <rPh sb="3" eb="4">
      <t>ナツ</t>
    </rPh>
    <rPh sb="4" eb="5">
      <t>オノレ</t>
    </rPh>
    <phoneticPr fontId="2"/>
  </si>
  <si>
    <t>徳島VY</t>
    <rPh sb="0" eb="2">
      <t>トクシマ</t>
    </rPh>
    <phoneticPr fontId="2"/>
  </si>
  <si>
    <t>渡辺　陸人</t>
    <rPh sb="0" eb="2">
      <t>ワタナベ</t>
    </rPh>
    <rPh sb="3" eb="4">
      <t>リク</t>
    </rPh>
    <rPh sb="4" eb="5">
      <t>ヒト</t>
    </rPh>
    <phoneticPr fontId="41"/>
  </si>
  <si>
    <t>徳島科技</t>
    <rPh sb="0" eb="2">
      <t>トクシマ</t>
    </rPh>
    <rPh sb="2" eb="4">
      <t>カギ</t>
    </rPh>
    <phoneticPr fontId="2"/>
  </si>
  <si>
    <t>小林　竜來</t>
    <rPh sb="0" eb="2">
      <t>コバヤシ</t>
    </rPh>
    <rPh sb="3" eb="4">
      <t>タツ</t>
    </rPh>
    <rPh sb="4" eb="5">
      <t>キ</t>
    </rPh>
    <phoneticPr fontId="41"/>
  </si>
  <si>
    <t>富士　智樹</t>
    <rPh sb="0" eb="2">
      <t>フジ</t>
    </rPh>
    <rPh sb="3" eb="5">
      <t>トモキ</t>
    </rPh>
    <phoneticPr fontId="41"/>
  </si>
  <si>
    <t>久米川　直也</t>
    <rPh sb="0" eb="3">
      <t>クメガワ</t>
    </rPh>
    <rPh sb="4" eb="6">
      <t>ナオヤ</t>
    </rPh>
    <phoneticPr fontId="41"/>
  </si>
  <si>
    <t>山岡　利綺</t>
    <rPh sb="0" eb="2">
      <t>ヤマオカ</t>
    </rPh>
    <rPh sb="3" eb="4">
      <t>トシ</t>
    </rPh>
    <rPh sb="4" eb="5">
      <t>アヤ</t>
    </rPh>
    <phoneticPr fontId="41"/>
  </si>
  <si>
    <t>岡　大智</t>
    <rPh sb="0" eb="1">
      <t>オカ</t>
    </rPh>
    <rPh sb="2" eb="4">
      <t>ダイチ</t>
    </rPh>
    <phoneticPr fontId="2"/>
  </si>
  <si>
    <t>野田　翔音</t>
    <rPh sb="0" eb="2">
      <t>ノダ</t>
    </rPh>
    <rPh sb="3" eb="4">
      <t>ショウ</t>
    </rPh>
    <rPh sb="4" eb="5">
      <t>オン</t>
    </rPh>
    <phoneticPr fontId="2"/>
  </si>
  <si>
    <t>石田　辰弥</t>
    <rPh sb="0" eb="2">
      <t>イシダ</t>
    </rPh>
    <rPh sb="3" eb="5">
      <t>タツヤ</t>
    </rPh>
    <phoneticPr fontId="41"/>
  </si>
  <si>
    <t>北原　琉聖</t>
    <rPh sb="0" eb="2">
      <t>キタハラ</t>
    </rPh>
    <rPh sb="3" eb="5">
      <t>リュウセイ</t>
    </rPh>
    <phoneticPr fontId="41"/>
  </si>
  <si>
    <t>原　海人</t>
    <rPh sb="0" eb="1">
      <t>ハラ</t>
    </rPh>
    <rPh sb="2" eb="3">
      <t>カイ</t>
    </rPh>
    <rPh sb="3" eb="4">
      <t>ヒト</t>
    </rPh>
    <phoneticPr fontId="41"/>
  </si>
  <si>
    <t>小田　滉己</t>
    <phoneticPr fontId="41"/>
  </si>
  <si>
    <t>乃一　晋悟</t>
    <rPh sb="0" eb="2">
      <t>ノイチ</t>
    </rPh>
    <rPh sb="3" eb="5">
      <t>シンゴ</t>
    </rPh>
    <phoneticPr fontId="41"/>
  </si>
  <si>
    <t>佐藤　慎太朗</t>
    <rPh sb="0" eb="2">
      <t>サトウ</t>
    </rPh>
    <rPh sb="3" eb="6">
      <t>シンタロウ</t>
    </rPh>
    <phoneticPr fontId="2"/>
  </si>
  <si>
    <t>※徳島市立、徳島VYは14名がプリンスリーグによるプロテクト選手</t>
    <rPh sb="1" eb="3">
      <t>トクシマ</t>
    </rPh>
    <rPh sb="3" eb="5">
      <t>シリツ</t>
    </rPh>
    <rPh sb="6" eb="8">
      <t>トクシマ</t>
    </rPh>
    <rPh sb="13" eb="14">
      <t>メイ</t>
    </rPh>
    <rPh sb="30" eb="32">
      <t>センシュ</t>
    </rPh>
    <phoneticPr fontId="2"/>
  </si>
  <si>
    <t>國見　晃平</t>
    <rPh sb="0" eb="2">
      <t>クニミ</t>
    </rPh>
    <rPh sb="3" eb="5">
      <t>コウヘイ</t>
    </rPh>
    <phoneticPr fontId="3"/>
  </si>
  <si>
    <t>野張　龍真</t>
    <rPh sb="0" eb="2">
      <t>ノハ</t>
    </rPh>
    <rPh sb="3" eb="4">
      <t>リュウ</t>
    </rPh>
    <rPh sb="4" eb="5">
      <t>マコト</t>
    </rPh>
    <phoneticPr fontId="3"/>
  </si>
  <si>
    <t>吉岡　京星</t>
    <rPh sb="0" eb="2">
      <t>ヨシオカ</t>
    </rPh>
    <rPh sb="3" eb="5">
      <t>キョウセイ</t>
    </rPh>
    <phoneticPr fontId="3"/>
  </si>
  <si>
    <t>遠藤　圭人</t>
  </si>
  <si>
    <t>生田　彪真</t>
  </si>
  <si>
    <t>桑平　一希</t>
  </si>
  <si>
    <t>森　紘士朗</t>
  </si>
  <si>
    <t>渡辺　健斗</t>
  </si>
  <si>
    <t>後東　尚輝</t>
    <phoneticPr fontId="2"/>
  </si>
  <si>
    <t>前田　智基</t>
    <phoneticPr fontId="2"/>
  </si>
  <si>
    <t>曽根　嵩之</t>
    <phoneticPr fontId="2"/>
  </si>
  <si>
    <t>市川　健志郎</t>
    <phoneticPr fontId="2"/>
  </si>
  <si>
    <t>久次米　啓吾</t>
    <phoneticPr fontId="2"/>
  </si>
  <si>
    <t>森田　凜</t>
    <phoneticPr fontId="2"/>
  </si>
  <si>
    <t>澤崎　凌大</t>
    <phoneticPr fontId="2"/>
  </si>
  <si>
    <t>岩佐　瞭希</t>
    <phoneticPr fontId="2"/>
  </si>
  <si>
    <t>山田　誠人</t>
    <phoneticPr fontId="2"/>
  </si>
  <si>
    <t>八木　祐哉</t>
    <phoneticPr fontId="2"/>
  </si>
  <si>
    <t>市立T</t>
    <rPh sb="0" eb="2">
      <t>イチリツ</t>
    </rPh>
    <phoneticPr fontId="3"/>
  </si>
  <si>
    <t>終了</t>
    <rPh sb="0" eb="2">
      <t>シュウリョウ</t>
    </rPh>
    <phoneticPr fontId="2"/>
  </si>
  <si>
    <t>審判部</t>
    <rPh sb="0" eb="3">
      <t>シンパンブ</t>
    </rPh>
    <phoneticPr fontId="2"/>
  </si>
  <si>
    <t>池田</t>
    <rPh sb="0" eb="2">
      <t>イケダ</t>
    </rPh>
    <phoneticPr fontId="2"/>
  </si>
  <si>
    <t>徳島VYS</t>
    <rPh sb="0" eb="2">
      <t>トクシマ</t>
    </rPh>
    <phoneticPr fontId="2"/>
  </si>
  <si>
    <t>TSV</t>
    <phoneticPr fontId="2"/>
  </si>
  <si>
    <t>TSV</t>
    <phoneticPr fontId="2"/>
  </si>
  <si>
    <t>警告</t>
    <rPh sb="0" eb="2">
      <t>ケイコク</t>
    </rPh>
    <phoneticPr fontId="2"/>
  </si>
  <si>
    <t>川島</t>
    <rPh sb="0" eb="2">
      <t>カワシマ</t>
    </rPh>
    <phoneticPr fontId="2"/>
  </si>
  <si>
    <t>安藤　大地</t>
    <rPh sb="0" eb="2">
      <t>アンドウ</t>
    </rPh>
    <rPh sb="3" eb="5">
      <t>ダイチ</t>
    </rPh>
    <phoneticPr fontId="2"/>
  </si>
  <si>
    <t>藤田　樹</t>
    <rPh sb="0" eb="2">
      <t>フジタ</t>
    </rPh>
    <rPh sb="3" eb="4">
      <t>キ</t>
    </rPh>
    <phoneticPr fontId="2"/>
  </si>
  <si>
    <t>4/28へ</t>
    <phoneticPr fontId="2"/>
  </si>
  <si>
    <t>第③節分</t>
    <rPh sb="0" eb="1">
      <t>ダイ</t>
    </rPh>
    <rPh sb="2" eb="3">
      <t>セツ</t>
    </rPh>
    <rPh sb="3" eb="4">
      <t>ブン</t>
    </rPh>
    <phoneticPr fontId="2"/>
  </si>
  <si>
    <t>池田</t>
    <rPh sb="0" eb="2">
      <t>イケダ</t>
    </rPh>
    <phoneticPr fontId="2"/>
  </si>
  <si>
    <t>富岡西</t>
    <rPh sb="0" eb="2">
      <t>トミオカ</t>
    </rPh>
    <rPh sb="2" eb="3">
      <t>ニシ</t>
    </rPh>
    <phoneticPr fontId="2"/>
  </si>
  <si>
    <t>竹中　奏太</t>
    <phoneticPr fontId="2"/>
  </si>
  <si>
    <t>科技</t>
    <rPh sb="0" eb="2">
      <t>カギ</t>
    </rPh>
    <phoneticPr fontId="2"/>
  </si>
  <si>
    <r>
      <t>※</t>
    </r>
    <r>
      <rPr>
        <sz val="11"/>
        <color rgb="FFFF0000"/>
        <rFont val="ＭＳ Ｐゴシック"/>
        <family val="3"/>
        <charset val="128"/>
        <scheme val="minor"/>
      </rPr>
      <t>赤色</t>
    </r>
    <r>
      <rPr>
        <sz val="11"/>
        <color theme="1"/>
        <rFont val="ＭＳ Ｐゴシック"/>
        <family val="2"/>
        <charset val="128"/>
        <scheme val="minor"/>
      </rPr>
      <t>の網掛けは前節からの変更となります。</t>
    </r>
    <rPh sb="1" eb="3">
      <t>アカイロ</t>
    </rPh>
    <rPh sb="4" eb="6">
      <t>アミカ</t>
    </rPh>
    <rPh sb="8" eb="10">
      <t>ゼンセツ</t>
    </rPh>
    <rPh sb="13" eb="15">
      <t>ヘンコウ</t>
    </rPh>
    <phoneticPr fontId="2"/>
  </si>
  <si>
    <t>高円宮杯U-18サッカーリーグ2018・徳島県高校サッカーTリーグ
第（　　　　　）節</t>
    <rPh sb="0" eb="3">
      <t>タカマドノミヤ</t>
    </rPh>
    <rPh sb="3" eb="4">
      <t>ハイ</t>
    </rPh>
    <rPh sb="20" eb="23">
      <t>トクシマケン</t>
    </rPh>
    <rPh sb="23" eb="25">
      <t>コウコウ</t>
    </rPh>
    <rPh sb="34" eb="35">
      <t>ダイ</t>
    </rPh>
    <rPh sb="42" eb="43">
      <t>セツ</t>
    </rPh>
    <phoneticPr fontId="3"/>
  </si>
  <si>
    <t>篠原　朱登</t>
    <rPh sb="0" eb="2">
      <t>シノハラ</t>
    </rPh>
    <rPh sb="3" eb="4">
      <t>シュ</t>
    </rPh>
    <rPh sb="4" eb="5">
      <t>ノボ</t>
    </rPh>
    <phoneticPr fontId="2"/>
  </si>
  <si>
    <t>川島</t>
    <rPh sb="0" eb="2">
      <t>カワシマ</t>
    </rPh>
    <phoneticPr fontId="2"/>
  </si>
  <si>
    <t>大塚　航平</t>
    <rPh sb="0" eb="2">
      <t>オオツカ</t>
    </rPh>
    <rPh sb="3" eb="5">
      <t>コウヘイ</t>
    </rPh>
    <phoneticPr fontId="2"/>
  </si>
  <si>
    <t>阿波</t>
    <rPh sb="0" eb="2">
      <t>アワ</t>
    </rPh>
    <phoneticPr fontId="2"/>
  </si>
  <si>
    <t>警告</t>
    <rPh sb="0" eb="2">
      <t>ケイコク</t>
    </rPh>
    <phoneticPr fontId="2"/>
  </si>
  <si>
    <t>城ノ内</t>
    <rPh sb="0" eb="1">
      <t>ジョウ</t>
    </rPh>
    <rPh sb="2" eb="3">
      <t>ウチ</t>
    </rPh>
    <phoneticPr fontId="2"/>
  </si>
  <si>
    <t>多田　潤</t>
    <rPh sb="0" eb="2">
      <t>タダ</t>
    </rPh>
    <rPh sb="3" eb="4">
      <t>ジュン</t>
    </rPh>
    <phoneticPr fontId="2"/>
  </si>
  <si>
    <t>生光</t>
    <rPh sb="0" eb="2">
      <t>セイコウ</t>
    </rPh>
    <phoneticPr fontId="2"/>
  </si>
  <si>
    <t>千頭　崚</t>
    <phoneticPr fontId="2"/>
  </si>
  <si>
    <t>市立</t>
    <rPh sb="0" eb="2">
      <t>イチリツ</t>
    </rPh>
    <phoneticPr fontId="2"/>
  </si>
  <si>
    <t>市立S</t>
    <rPh sb="0" eb="2">
      <t>イチリツ</t>
    </rPh>
    <phoneticPr fontId="2"/>
  </si>
  <si>
    <t>退場</t>
    <rPh sb="0" eb="2">
      <t>タイジョウ</t>
    </rPh>
    <phoneticPr fontId="2"/>
  </si>
  <si>
    <t>小松島</t>
    <rPh sb="0" eb="3">
      <t>コマツシマ</t>
    </rPh>
    <phoneticPr fontId="2"/>
  </si>
  <si>
    <t>審判部（美馬）</t>
    <rPh sb="0" eb="3">
      <t>シンパンブ</t>
    </rPh>
    <rPh sb="4" eb="6">
      <t>ミマ</t>
    </rPh>
    <phoneticPr fontId="2"/>
  </si>
  <si>
    <t>竹原　翔</t>
    <rPh sb="0" eb="2">
      <t>タケハラ</t>
    </rPh>
    <rPh sb="3" eb="4">
      <t>ショウ</t>
    </rPh>
    <phoneticPr fontId="2"/>
  </si>
  <si>
    <t>１G停止</t>
    <rPh sb="2" eb="4">
      <t>テイシ</t>
    </rPh>
    <phoneticPr fontId="2"/>
  </si>
  <si>
    <t>（Ｔ３-Ｓ）</t>
    <phoneticPr fontId="2"/>
  </si>
  <si>
    <t>ﾎﾟｲﾝﾄ</t>
    <phoneticPr fontId="3"/>
  </si>
  <si>
    <t>富岡東</t>
    <rPh sb="0" eb="2">
      <t>トミオカ</t>
    </rPh>
    <rPh sb="2" eb="3">
      <t>ヒガシ</t>
    </rPh>
    <phoneticPr fontId="2"/>
  </si>
  <si>
    <t>-</t>
    <phoneticPr fontId="3"/>
  </si>
  <si>
    <t>-</t>
    <phoneticPr fontId="3"/>
  </si>
  <si>
    <t>海部</t>
    <rPh sb="0" eb="2">
      <t>カイフ</t>
    </rPh>
    <phoneticPr fontId="2"/>
  </si>
  <si>
    <t>-</t>
    <phoneticPr fontId="3"/>
  </si>
  <si>
    <t>文理</t>
    <rPh sb="0" eb="2">
      <t>ブンリ</t>
    </rPh>
    <phoneticPr fontId="2"/>
  </si>
  <si>
    <t>-</t>
    <phoneticPr fontId="3"/>
  </si>
  <si>
    <t>阿南工</t>
    <rPh sb="0" eb="2">
      <t>アナン</t>
    </rPh>
    <rPh sb="2" eb="3">
      <t>コウ</t>
    </rPh>
    <phoneticPr fontId="2"/>
  </si>
  <si>
    <t>小松島S</t>
    <rPh sb="0" eb="3">
      <t>コマツシマ</t>
    </rPh>
    <phoneticPr fontId="2"/>
  </si>
  <si>
    <t>鳴門S</t>
    <rPh sb="0" eb="2">
      <t>ナルト</t>
    </rPh>
    <phoneticPr fontId="2"/>
  </si>
  <si>
    <t>城ノ内S</t>
    <rPh sb="0" eb="1">
      <t>ジョウ</t>
    </rPh>
    <rPh sb="2" eb="3">
      <t>ウチ</t>
    </rPh>
    <phoneticPr fontId="2"/>
  </si>
  <si>
    <t>城南S</t>
    <rPh sb="0" eb="2">
      <t>ジョウナン</t>
    </rPh>
    <phoneticPr fontId="2"/>
  </si>
  <si>
    <t>-</t>
    <phoneticPr fontId="3"/>
  </si>
  <si>
    <t>（Ｔ３-Ｓ）</t>
    <phoneticPr fontId="2"/>
  </si>
  <si>
    <t>城北</t>
    <rPh sb="0" eb="2">
      <t>ジョウホク</t>
    </rPh>
    <phoneticPr fontId="2"/>
  </si>
  <si>
    <t>城東</t>
    <rPh sb="0" eb="2">
      <t>ジョウトウ</t>
    </rPh>
    <phoneticPr fontId="2"/>
  </si>
  <si>
    <t>城西</t>
    <rPh sb="0" eb="2">
      <t>ジョウセイ</t>
    </rPh>
    <phoneticPr fontId="2"/>
  </si>
  <si>
    <t>板野</t>
    <rPh sb="0" eb="2">
      <t>イタノ</t>
    </rPh>
    <phoneticPr fontId="2"/>
  </si>
  <si>
    <t>-</t>
    <phoneticPr fontId="3"/>
  </si>
  <si>
    <t>名西</t>
    <rPh sb="0" eb="2">
      <t>ミョウザイ</t>
    </rPh>
    <phoneticPr fontId="2"/>
  </si>
  <si>
    <t>つるぎS</t>
    <phoneticPr fontId="2"/>
  </si>
  <si>
    <t>渦潮S</t>
    <rPh sb="0" eb="2">
      <t>ウズシオ</t>
    </rPh>
    <phoneticPr fontId="2"/>
  </si>
  <si>
    <t>科技T</t>
    <rPh sb="0" eb="2">
      <t>カギ</t>
    </rPh>
    <phoneticPr fontId="2"/>
  </si>
  <si>
    <t>（Ｔ３-Ｓ）</t>
    <phoneticPr fontId="2"/>
  </si>
  <si>
    <t>吉野川</t>
    <rPh sb="0" eb="3">
      <t>ヨシノガワ</t>
    </rPh>
    <phoneticPr fontId="2"/>
  </si>
  <si>
    <t>脇町</t>
    <rPh sb="0" eb="2">
      <t>ワキマチ</t>
    </rPh>
    <phoneticPr fontId="2"/>
  </si>
  <si>
    <t>つるぎ</t>
    <phoneticPr fontId="2"/>
  </si>
  <si>
    <t>池田辻</t>
    <rPh sb="0" eb="2">
      <t>イケダ</t>
    </rPh>
    <rPh sb="2" eb="3">
      <t>ツジ</t>
    </rPh>
    <phoneticPr fontId="2"/>
  </si>
  <si>
    <t>池田S</t>
    <rPh sb="0" eb="2">
      <t>イケダ</t>
    </rPh>
    <phoneticPr fontId="2"/>
  </si>
  <si>
    <t>生光S</t>
    <rPh sb="0" eb="2">
      <t>セイコウ</t>
    </rPh>
    <phoneticPr fontId="2"/>
  </si>
  <si>
    <t>徳島商S</t>
    <rPh sb="0" eb="3">
      <t>トクシマショウ</t>
    </rPh>
    <phoneticPr fontId="2"/>
  </si>
  <si>
    <t>徳島北T</t>
    <rPh sb="0" eb="2">
      <t>トクシマ</t>
    </rPh>
    <rPh sb="2" eb="3">
      <t>キタ</t>
    </rPh>
    <phoneticPr fontId="2"/>
  </si>
  <si>
    <t>鳴門</t>
    <rPh sb="0" eb="2">
      <t>ナルト</t>
    </rPh>
    <phoneticPr fontId="2"/>
  </si>
  <si>
    <t>城南</t>
    <rPh sb="0" eb="2">
      <t>ジョウナン</t>
    </rPh>
    <phoneticPr fontId="2"/>
  </si>
  <si>
    <t>つるぎ</t>
    <phoneticPr fontId="2"/>
  </si>
  <si>
    <t>渦潮</t>
    <rPh sb="0" eb="2">
      <t>ウズシオ</t>
    </rPh>
    <phoneticPr fontId="2"/>
  </si>
  <si>
    <t>池田</t>
    <rPh sb="0" eb="2">
      <t>イケダ</t>
    </rPh>
    <phoneticPr fontId="2"/>
  </si>
  <si>
    <t>徳島商</t>
    <rPh sb="0" eb="3">
      <t>トクシマショウ</t>
    </rPh>
    <phoneticPr fontId="2"/>
  </si>
  <si>
    <t>★藤原　志龍</t>
    <phoneticPr fontId="2"/>
  </si>
  <si>
    <t>※★はJの2種登録選手（無条件でプロテクトに含まれます。）</t>
    <rPh sb="6" eb="7">
      <t>シュ</t>
    </rPh>
    <rPh sb="7" eb="9">
      <t>トウロク</t>
    </rPh>
    <rPh sb="9" eb="11">
      <t>センシュ</t>
    </rPh>
    <rPh sb="12" eb="15">
      <t>ムジョウケン</t>
    </rPh>
    <rPh sb="22" eb="23">
      <t>フク</t>
    </rPh>
    <phoneticPr fontId="2"/>
  </si>
  <si>
    <t>田村　海斗</t>
    <rPh sb="0" eb="2">
      <t>タムラ</t>
    </rPh>
    <rPh sb="3" eb="5">
      <t>カイト</t>
    </rPh>
    <phoneticPr fontId="2"/>
  </si>
  <si>
    <t>柳生　凌輝</t>
    <rPh sb="0" eb="2">
      <t>ヤギュウ</t>
    </rPh>
    <rPh sb="3" eb="5">
      <t>リョウキ</t>
    </rPh>
    <phoneticPr fontId="2"/>
  </si>
  <si>
    <t>仲田　蒼良</t>
    <rPh sb="0" eb="2">
      <t>ナカタ</t>
    </rPh>
    <rPh sb="3" eb="5">
      <t>ソラ</t>
    </rPh>
    <phoneticPr fontId="2"/>
  </si>
  <si>
    <t>坂本　翔</t>
    <rPh sb="0" eb="2">
      <t>サカモト</t>
    </rPh>
    <rPh sb="3" eb="4">
      <t>カケ</t>
    </rPh>
    <phoneticPr fontId="2"/>
  </si>
  <si>
    <t>中尾　慶祐</t>
    <rPh sb="0" eb="2">
      <t>ナカオ</t>
    </rPh>
    <rPh sb="3" eb="5">
      <t>ケイスケ</t>
    </rPh>
    <phoneticPr fontId="2"/>
  </si>
  <si>
    <t>井川　璃久</t>
    <rPh sb="0" eb="2">
      <t>イカワ</t>
    </rPh>
    <rPh sb="3" eb="5">
      <t>リク</t>
    </rPh>
    <phoneticPr fontId="2"/>
  </si>
  <si>
    <t>吉本　蒼馬</t>
    <rPh sb="0" eb="2">
      <t>ヨシモト</t>
    </rPh>
    <rPh sb="3" eb="5">
      <t>ソウマ</t>
    </rPh>
    <phoneticPr fontId="2"/>
  </si>
  <si>
    <t>石川　颯真</t>
    <rPh sb="0" eb="1">
      <t>イシ</t>
    </rPh>
    <rPh sb="1" eb="2">
      <t>カワ</t>
    </rPh>
    <rPh sb="3" eb="4">
      <t>ソウ</t>
    </rPh>
    <rPh sb="4" eb="5">
      <t>マコト</t>
    </rPh>
    <phoneticPr fontId="2"/>
  </si>
  <si>
    <t>東　魁璃</t>
    <rPh sb="0" eb="1">
      <t>アズマ</t>
    </rPh>
    <rPh sb="2" eb="3">
      <t>サキガ</t>
    </rPh>
    <rPh sb="3" eb="4">
      <t>リ</t>
    </rPh>
    <phoneticPr fontId="2"/>
  </si>
  <si>
    <t>井上　裕太</t>
    <rPh sb="0" eb="1">
      <t>イ</t>
    </rPh>
    <rPh sb="1" eb="2">
      <t>カミ</t>
    </rPh>
    <rPh sb="3" eb="4">
      <t>ユウ</t>
    </rPh>
    <rPh sb="4" eb="5">
      <t>フトシ</t>
    </rPh>
    <phoneticPr fontId="2"/>
  </si>
  <si>
    <t>齋藤　一馬</t>
    <rPh sb="0" eb="1">
      <t>サイ</t>
    </rPh>
    <rPh sb="1" eb="2">
      <t>フジ</t>
    </rPh>
    <rPh sb="3" eb="4">
      <t>イチ</t>
    </rPh>
    <rPh sb="4" eb="5">
      <t>ウマ</t>
    </rPh>
    <phoneticPr fontId="2"/>
  </si>
  <si>
    <t>竹原　翔</t>
    <rPh sb="0" eb="1">
      <t>タケ</t>
    </rPh>
    <rPh sb="1" eb="2">
      <t>ハラ</t>
    </rPh>
    <rPh sb="3" eb="4">
      <t>ショウ</t>
    </rPh>
    <phoneticPr fontId="2"/>
  </si>
  <si>
    <t>森岡　慎介</t>
    <rPh sb="0" eb="1">
      <t>モリ</t>
    </rPh>
    <rPh sb="1" eb="2">
      <t>オカ</t>
    </rPh>
    <rPh sb="3" eb="4">
      <t>マコト</t>
    </rPh>
    <rPh sb="4" eb="5">
      <t>スケ</t>
    </rPh>
    <phoneticPr fontId="2"/>
  </si>
  <si>
    <t>山田　大地</t>
    <rPh sb="0" eb="1">
      <t>ヤマ</t>
    </rPh>
    <rPh sb="1" eb="2">
      <t>タ</t>
    </rPh>
    <rPh sb="3" eb="4">
      <t>ダイ</t>
    </rPh>
    <rPh sb="4" eb="5">
      <t>チ</t>
    </rPh>
    <phoneticPr fontId="2"/>
  </si>
  <si>
    <t>立石　耀生</t>
    <rPh sb="0" eb="1">
      <t>リツ</t>
    </rPh>
    <rPh sb="1" eb="2">
      <t>イシ</t>
    </rPh>
    <rPh sb="3" eb="4">
      <t>アカル</t>
    </rPh>
    <rPh sb="4" eb="5">
      <t>セイ</t>
    </rPh>
    <phoneticPr fontId="2"/>
  </si>
  <si>
    <t>高円宮杯U-18サッカーリーグ2018・徳島県Tリーグ（全ディビジョン）</t>
    <rPh sb="28" eb="29">
      <t>ゼン</t>
    </rPh>
    <phoneticPr fontId="3"/>
  </si>
  <si>
    <t>No</t>
    <phoneticPr fontId="2"/>
  </si>
  <si>
    <t>Div</t>
    <phoneticPr fontId="2"/>
  </si>
  <si>
    <t>No</t>
    <phoneticPr fontId="2"/>
  </si>
  <si>
    <t>Div</t>
    <phoneticPr fontId="2"/>
  </si>
  <si>
    <t>No</t>
    <phoneticPr fontId="2"/>
  </si>
  <si>
    <t>Div</t>
    <phoneticPr fontId="2"/>
  </si>
  <si>
    <t>第⑤節</t>
    <rPh sb="0" eb="1">
      <t>ダイ</t>
    </rPh>
    <rPh sb="2" eb="3">
      <t>セツ</t>
    </rPh>
    <phoneticPr fontId="2"/>
  </si>
  <si>
    <t>5/12
（土）</t>
    <rPh sb="6" eb="7">
      <t>ド</t>
    </rPh>
    <phoneticPr fontId="2"/>
  </si>
  <si>
    <t>TSV
（川島）</t>
    <rPh sb="5" eb="7">
      <t>カワシマ</t>
    </rPh>
    <phoneticPr fontId="2"/>
  </si>
  <si>
    <t>T1</t>
    <phoneticPr fontId="2"/>
  </si>
  <si>
    <t>-</t>
    <phoneticPr fontId="2"/>
  </si>
  <si>
    <t>第⑨節</t>
    <phoneticPr fontId="2"/>
  </si>
  <si>
    <t>7/14
（土）</t>
    <phoneticPr fontId="2"/>
  </si>
  <si>
    <t>T1</t>
    <phoneticPr fontId="2"/>
  </si>
  <si>
    <t>①</t>
    <phoneticPr fontId="2"/>
  </si>
  <si>
    <t>-</t>
    <phoneticPr fontId="2"/>
  </si>
  <si>
    <t>第⑬節</t>
    <rPh sb="0" eb="1">
      <t>ダイ</t>
    </rPh>
    <rPh sb="2" eb="3">
      <t>セツ</t>
    </rPh>
    <phoneticPr fontId="2"/>
  </si>
  <si>
    <t>9/15
（土）</t>
    <rPh sb="6" eb="7">
      <t>ド</t>
    </rPh>
    <phoneticPr fontId="2"/>
  </si>
  <si>
    <t>TSV
（徳島商）</t>
    <rPh sb="5" eb="8">
      <t>トクシマショウ</t>
    </rPh>
    <phoneticPr fontId="2"/>
  </si>
  <si>
    <t>T3-W</t>
    <phoneticPr fontId="2"/>
  </si>
  <si>
    <t>-</t>
    <phoneticPr fontId="2"/>
  </si>
  <si>
    <t>10/6
（土）</t>
    <rPh sb="6" eb="7">
      <t>ド</t>
    </rPh>
    <phoneticPr fontId="2"/>
  </si>
  <si>
    <t>-</t>
    <phoneticPr fontId="2"/>
  </si>
  <si>
    <t>T2</t>
    <phoneticPr fontId="2"/>
  </si>
  <si>
    <t>T1</t>
    <phoneticPr fontId="2"/>
  </si>
  <si>
    <t>②</t>
    <phoneticPr fontId="2"/>
  </si>
  <si>
    <t>-</t>
    <phoneticPr fontId="2"/>
  </si>
  <si>
    <t>T1</t>
    <phoneticPr fontId="2"/>
  </si>
  <si>
    <t>-</t>
    <phoneticPr fontId="2"/>
  </si>
  <si>
    <t>-</t>
    <phoneticPr fontId="2"/>
  </si>
  <si>
    <t>T1</t>
    <phoneticPr fontId="2"/>
  </si>
  <si>
    <t>-</t>
    <phoneticPr fontId="2"/>
  </si>
  <si>
    <t>T3-C</t>
    <phoneticPr fontId="2"/>
  </si>
  <si>
    <t>③</t>
    <phoneticPr fontId="2"/>
  </si>
  <si>
    <t>-</t>
    <phoneticPr fontId="2"/>
  </si>
  <si>
    <t>T3-C</t>
    <phoneticPr fontId="2"/>
  </si>
  <si>
    <t>10/7
（日）</t>
    <rPh sb="6" eb="7">
      <t>ニチ</t>
    </rPh>
    <phoneticPr fontId="2"/>
  </si>
  <si>
    <t>T3-W</t>
    <phoneticPr fontId="2"/>
  </si>
  <si>
    <t>①</t>
    <phoneticPr fontId="2"/>
  </si>
  <si>
    <t>第⑮節分</t>
    <rPh sb="0" eb="1">
      <t>ダイ</t>
    </rPh>
    <rPh sb="2" eb="3">
      <t>セツ</t>
    </rPh>
    <rPh sb="3" eb="4">
      <t>ブン</t>
    </rPh>
    <phoneticPr fontId="2"/>
  </si>
  <si>
    <t>T1</t>
    <phoneticPr fontId="2"/>
  </si>
  <si>
    <t>③</t>
    <phoneticPr fontId="2"/>
  </si>
  <si>
    <t>T2</t>
    <phoneticPr fontId="2"/>
  </si>
  <si>
    <t>①</t>
    <phoneticPr fontId="2"/>
  </si>
  <si>
    <t>T3-C</t>
    <phoneticPr fontId="2"/>
  </si>
  <si>
    <t>-</t>
    <phoneticPr fontId="2"/>
  </si>
  <si>
    <t>-</t>
    <phoneticPr fontId="2"/>
  </si>
  <si>
    <t>T3-W</t>
    <phoneticPr fontId="2"/>
  </si>
  <si>
    <t>④</t>
    <phoneticPr fontId="2"/>
  </si>
  <si>
    <t>T3-S</t>
    <phoneticPr fontId="2"/>
  </si>
  <si>
    <t>②</t>
    <phoneticPr fontId="2"/>
  </si>
  <si>
    <t>-</t>
    <phoneticPr fontId="2"/>
  </si>
  <si>
    <t>T1</t>
    <phoneticPr fontId="2"/>
  </si>
  <si>
    <t>③</t>
    <phoneticPr fontId="2"/>
  </si>
  <si>
    <t>10/8
（月）</t>
    <rPh sb="6" eb="7">
      <t>ゲツ</t>
    </rPh>
    <phoneticPr fontId="2"/>
  </si>
  <si>
    <t>-</t>
    <phoneticPr fontId="2"/>
  </si>
  <si>
    <t>5/13
（日）</t>
    <rPh sb="6" eb="7">
      <t>ニチ</t>
    </rPh>
    <phoneticPr fontId="2"/>
  </si>
  <si>
    <t>T1</t>
    <phoneticPr fontId="2"/>
  </si>
  <si>
    <t>②</t>
    <phoneticPr fontId="2"/>
  </si>
  <si>
    <t>T3-S</t>
    <phoneticPr fontId="2"/>
  </si>
  <si>
    <t>③</t>
    <phoneticPr fontId="2"/>
  </si>
  <si>
    <t>-</t>
    <phoneticPr fontId="2"/>
  </si>
  <si>
    <t>T3-W</t>
    <phoneticPr fontId="2"/>
  </si>
  <si>
    <t>④</t>
    <phoneticPr fontId="2"/>
  </si>
  <si>
    <t>③</t>
    <phoneticPr fontId="2"/>
  </si>
  <si>
    <t>T2</t>
    <phoneticPr fontId="2"/>
  </si>
  <si>
    <t>①</t>
    <phoneticPr fontId="2"/>
  </si>
  <si>
    <t>-</t>
    <phoneticPr fontId="2"/>
  </si>
  <si>
    <t>T3-S</t>
    <phoneticPr fontId="2"/>
  </si>
  <si>
    <t>⑤</t>
    <phoneticPr fontId="2"/>
  </si>
  <si>
    <t>第⑯節</t>
    <rPh sb="0" eb="1">
      <t>ダイ</t>
    </rPh>
    <rPh sb="2" eb="3">
      <t>セツ</t>
    </rPh>
    <phoneticPr fontId="2"/>
  </si>
  <si>
    <t>11/17
（土）</t>
    <rPh sb="7" eb="8">
      <t>ド</t>
    </rPh>
    <phoneticPr fontId="2"/>
  </si>
  <si>
    <t>TSV
（城西）</t>
    <rPh sb="5" eb="7">
      <t>ジョウセイ</t>
    </rPh>
    <phoneticPr fontId="2"/>
  </si>
  <si>
    <t>T3-C</t>
    <phoneticPr fontId="2"/>
  </si>
  <si>
    <t>T2</t>
    <phoneticPr fontId="2"/>
  </si>
  <si>
    <t>④</t>
    <phoneticPr fontId="2"/>
  </si>
  <si>
    <t>-</t>
    <phoneticPr fontId="2"/>
  </si>
  <si>
    <t>T3-C</t>
    <phoneticPr fontId="2"/>
  </si>
  <si>
    <t>②</t>
    <phoneticPr fontId="2"/>
  </si>
  <si>
    <t>-</t>
    <phoneticPr fontId="2"/>
  </si>
  <si>
    <t>T1</t>
    <phoneticPr fontId="2"/>
  </si>
  <si>
    <t>③</t>
    <phoneticPr fontId="2"/>
  </si>
  <si>
    <t>③</t>
    <phoneticPr fontId="2"/>
  </si>
  <si>
    <t>つるぎS</t>
    <phoneticPr fontId="2"/>
  </si>
  <si>
    <t>T1</t>
    <phoneticPr fontId="2"/>
  </si>
  <si>
    <t>つるぎ</t>
    <phoneticPr fontId="2"/>
  </si>
  <si>
    <t>T3-W</t>
    <phoneticPr fontId="2"/>
  </si>
  <si>
    <t>④</t>
    <phoneticPr fontId="2"/>
  </si>
  <si>
    <t>T3-S</t>
    <phoneticPr fontId="2"/>
  </si>
  <si>
    <t>⑤</t>
    <phoneticPr fontId="2"/>
  </si>
  <si>
    <t>つるぎS</t>
    <phoneticPr fontId="2"/>
  </si>
  <si>
    <t>T3-C</t>
    <phoneticPr fontId="2"/>
  </si>
  <si>
    <t>⑤</t>
    <phoneticPr fontId="2"/>
  </si>
  <si>
    <t>つるぎ</t>
    <phoneticPr fontId="2"/>
  </si>
  <si>
    <t>7/15
（日）</t>
    <rPh sb="6" eb="7">
      <t>ニチ</t>
    </rPh>
    <phoneticPr fontId="2"/>
  </si>
  <si>
    <t>9/16
（日）</t>
    <rPh sb="6" eb="7">
      <t>ニチ</t>
    </rPh>
    <phoneticPr fontId="2"/>
  </si>
  <si>
    <t>②</t>
    <phoneticPr fontId="2"/>
  </si>
  <si>
    <t>T1</t>
    <phoneticPr fontId="2"/>
  </si>
  <si>
    <t>②</t>
    <phoneticPr fontId="2"/>
  </si>
  <si>
    <t>T2</t>
    <phoneticPr fontId="2"/>
  </si>
  <si>
    <t>徳島北</t>
    <rPh sb="0" eb="2">
      <t>トクシマ</t>
    </rPh>
    <rPh sb="2" eb="3">
      <t>キタ</t>
    </rPh>
    <phoneticPr fontId="2"/>
  </si>
  <si>
    <t>T3-C</t>
    <phoneticPr fontId="2"/>
  </si>
  <si>
    <t>④</t>
    <phoneticPr fontId="2"/>
  </si>
  <si>
    <t>-</t>
    <phoneticPr fontId="2"/>
  </si>
  <si>
    <t>T3-W</t>
    <phoneticPr fontId="2"/>
  </si>
  <si>
    <t>⑤</t>
    <phoneticPr fontId="2"/>
  </si>
  <si>
    <t>吉野川</t>
    <rPh sb="0" eb="2">
      <t>ヨシノ</t>
    </rPh>
    <rPh sb="2" eb="3">
      <t>カワ</t>
    </rPh>
    <phoneticPr fontId="2"/>
  </si>
  <si>
    <t>T3-S</t>
    <phoneticPr fontId="2"/>
  </si>
  <si>
    <t>小松島緑地</t>
    <rPh sb="0" eb="3">
      <t>コマツシマ</t>
    </rPh>
    <rPh sb="3" eb="5">
      <t>リョクチ</t>
    </rPh>
    <phoneticPr fontId="2"/>
  </si>
  <si>
    <t>①</t>
    <phoneticPr fontId="2"/>
  </si>
  <si>
    <t>T3-W</t>
    <phoneticPr fontId="2"/>
  </si>
  <si>
    <t>①</t>
    <phoneticPr fontId="2"/>
  </si>
  <si>
    <t>T1</t>
    <phoneticPr fontId="2"/>
  </si>
  <si>
    <t>③</t>
    <phoneticPr fontId="2"/>
  </si>
  <si>
    <t>T3-S</t>
    <phoneticPr fontId="2"/>
  </si>
  <si>
    <t>③</t>
    <phoneticPr fontId="2"/>
  </si>
  <si>
    <t>-</t>
    <phoneticPr fontId="2"/>
  </si>
  <si>
    <t>T3-S</t>
    <phoneticPr fontId="2"/>
  </si>
  <si>
    <t>①</t>
    <phoneticPr fontId="2"/>
  </si>
  <si>
    <t>T3-W</t>
    <phoneticPr fontId="2"/>
  </si>
  <si>
    <t>T3-S</t>
    <phoneticPr fontId="2"/>
  </si>
  <si>
    <t>④</t>
    <phoneticPr fontId="2"/>
  </si>
  <si>
    <t>T3-C</t>
    <phoneticPr fontId="2"/>
  </si>
  <si>
    <t>T2</t>
    <phoneticPr fontId="2"/>
  </si>
  <si>
    <t>②</t>
    <phoneticPr fontId="2"/>
  </si>
  <si>
    <t>7/21へ</t>
    <phoneticPr fontId="2"/>
  </si>
  <si>
    <t>T1</t>
    <phoneticPr fontId="2"/>
  </si>
  <si>
    <t>③</t>
    <phoneticPr fontId="2"/>
  </si>
  <si>
    <t>T3-S</t>
    <phoneticPr fontId="2"/>
  </si>
  <si>
    <t>7/16へ</t>
    <phoneticPr fontId="2"/>
  </si>
  <si>
    <t>7/16へ</t>
    <phoneticPr fontId="2"/>
  </si>
  <si>
    <t>③</t>
    <phoneticPr fontId="2"/>
  </si>
  <si>
    <t>7/22へ</t>
    <phoneticPr fontId="2"/>
  </si>
  <si>
    <t>7/21へ</t>
    <phoneticPr fontId="2"/>
  </si>
  <si>
    <t>11/18
（日）</t>
    <rPh sb="7" eb="8">
      <t>ニチ</t>
    </rPh>
    <phoneticPr fontId="2"/>
  </si>
  <si>
    <t>第⑥節</t>
    <rPh sb="0" eb="1">
      <t>ダイ</t>
    </rPh>
    <rPh sb="2" eb="3">
      <t>セツ</t>
    </rPh>
    <phoneticPr fontId="2"/>
  </si>
  <si>
    <t>5/19
（土）</t>
    <rPh sb="6" eb="7">
      <t>ド</t>
    </rPh>
    <phoneticPr fontId="2"/>
  </si>
  <si>
    <t>7/16
（月）</t>
    <rPh sb="6" eb="7">
      <t>ゲツ</t>
    </rPh>
    <phoneticPr fontId="2"/>
  </si>
  <si>
    <t>①</t>
    <phoneticPr fontId="2"/>
  </si>
  <si>
    <t>-</t>
    <phoneticPr fontId="2"/>
  </si>
  <si>
    <t>第⑦節分</t>
    <rPh sb="0" eb="1">
      <t>ダイ</t>
    </rPh>
    <rPh sb="2" eb="3">
      <t>セツ</t>
    </rPh>
    <rPh sb="3" eb="4">
      <t>ブン</t>
    </rPh>
    <phoneticPr fontId="2"/>
  </si>
  <si>
    <t>9/17
（月）</t>
    <phoneticPr fontId="2"/>
  </si>
  <si>
    <t>T3-C</t>
    <phoneticPr fontId="2"/>
  </si>
  <si>
    <t>③</t>
    <phoneticPr fontId="2"/>
  </si>
  <si>
    <t>第⑫節分</t>
    <rPh sb="0" eb="1">
      <t>ダイ</t>
    </rPh>
    <rPh sb="2" eb="3">
      <t>セツ</t>
    </rPh>
    <rPh sb="3" eb="4">
      <t>ブン</t>
    </rPh>
    <phoneticPr fontId="2"/>
  </si>
  <si>
    <t>T3-W</t>
    <phoneticPr fontId="2"/>
  </si>
  <si>
    <t>②</t>
    <phoneticPr fontId="2"/>
  </si>
  <si>
    <t>第⑤節分</t>
    <rPh sb="0" eb="1">
      <t>ダイ</t>
    </rPh>
    <rPh sb="2" eb="3">
      <t>セツ</t>
    </rPh>
    <rPh sb="3" eb="4">
      <t>ブン</t>
    </rPh>
    <phoneticPr fontId="2"/>
  </si>
  <si>
    <t>つるぎS</t>
    <phoneticPr fontId="2"/>
  </si>
  <si>
    <t>-</t>
    <phoneticPr fontId="2"/>
  </si>
  <si>
    <t>7/21
（土）</t>
    <rPh sb="6" eb="7">
      <t>ド</t>
    </rPh>
    <phoneticPr fontId="2"/>
  </si>
  <si>
    <t>T3-S</t>
    <phoneticPr fontId="2"/>
  </si>
  <si>
    <t>①</t>
    <phoneticPr fontId="2"/>
  </si>
  <si>
    <t>第⑨節分</t>
    <rPh sb="0" eb="1">
      <t>ダイ</t>
    </rPh>
    <rPh sb="2" eb="3">
      <t>セツ</t>
    </rPh>
    <rPh sb="3" eb="4">
      <t>ブン</t>
    </rPh>
    <phoneticPr fontId="2"/>
  </si>
  <si>
    <t>第⑥節分</t>
    <rPh sb="0" eb="1">
      <t>ダイ</t>
    </rPh>
    <rPh sb="2" eb="3">
      <t>セツ</t>
    </rPh>
    <rPh sb="3" eb="4">
      <t>ブン</t>
    </rPh>
    <phoneticPr fontId="2"/>
  </si>
  <si>
    <t>第⑰節</t>
    <rPh sb="0" eb="1">
      <t>ダイ</t>
    </rPh>
    <rPh sb="2" eb="3">
      <t>セツ</t>
    </rPh>
    <phoneticPr fontId="2"/>
  </si>
  <si>
    <t>11/23
（金）</t>
    <rPh sb="7" eb="8">
      <t>キン</t>
    </rPh>
    <phoneticPr fontId="2"/>
  </si>
  <si>
    <t>7/22
（日）</t>
    <rPh sb="6" eb="7">
      <t>ニチ</t>
    </rPh>
    <phoneticPr fontId="2"/>
  </si>
  <si>
    <t>④</t>
    <phoneticPr fontId="2"/>
  </si>
  <si>
    <t>5/20
（日）</t>
    <rPh sb="6" eb="7">
      <t>ニチ</t>
    </rPh>
    <phoneticPr fontId="2"/>
  </si>
  <si>
    <t>第⑩節</t>
    <rPh sb="0" eb="1">
      <t>ダイ</t>
    </rPh>
    <rPh sb="2" eb="3">
      <t>セツ</t>
    </rPh>
    <phoneticPr fontId="2"/>
  </si>
  <si>
    <t>8/25
（土）</t>
    <rPh sb="6" eb="7">
      <t>ド</t>
    </rPh>
    <phoneticPr fontId="2"/>
  </si>
  <si>
    <t>TSV
（鳴門）</t>
    <rPh sb="5" eb="7">
      <t>ナルト</t>
    </rPh>
    <phoneticPr fontId="2"/>
  </si>
  <si>
    <t>①</t>
    <phoneticPr fontId="2"/>
  </si>
  <si>
    <t>T3-C</t>
    <phoneticPr fontId="2"/>
  </si>
  <si>
    <t>第⑭節</t>
    <rPh sb="0" eb="1">
      <t>ダイ</t>
    </rPh>
    <rPh sb="2" eb="3">
      <t>セツ</t>
    </rPh>
    <phoneticPr fontId="2"/>
  </si>
  <si>
    <t>9/22
（土）</t>
    <rPh sb="6" eb="7">
      <t>ド</t>
    </rPh>
    <phoneticPr fontId="2"/>
  </si>
  <si>
    <t>TSV
（城ノ内）</t>
    <rPh sb="5" eb="6">
      <t>ジョウ</t>
    </rPh>
    <rPh sb="7" eb="8">
      <t>ウチ</t>
    </rPh>
    <phoneticPr fontId="2"/>
  </si>
  <si>
    <t>7/22へ</t>
    <phoneticPr fontId="2"/>
  </si>
  <si>
    <t>7/21へ</t>
    <phoneticPr fontId="2"/>
  </si>
  <si>
    <t>第⑦節</t>
    <phoneticPr fontId="2"/>
  </si>
  <si>
    <t>6/23
（土）</t>
    <phoneticPr fontId="2"/>
  </si>
  <si>
    <t>渦潮</t>
    <rPh sb="0" eb="2">
      <t>ウズシオ</t>
    </rPh>
    <phoneticPr fontId="2"/>
  </si>
  <si>
    <t>8/26
（日）</t>
    <rPh sb="6" eb="7">
      <t>ニチ</t>
    </rPh>
    <phoneticPr fontId="2"/>
  </si>
  <si>
    <t>11/24
（土）</t>
    <rPh sb="7" eb="8">
      <t>ド</t>
    </rPh>
    <phoneticPr fontId="2"/>
  </si>
  <si>
    <t>TSV
（池田）</t>
    <rPh sb="5" eb="7">
      <t>イケダ</t>
    </rPh>
    <phoneticPr fontId="2"/>
  </si>
  <si>
    <t>つるぎ</t>
    <phoneticPr fontId="2"/>
  </si>
  <si>
    <t>11/25
（日）</t>
    <rPh sb="7" eb="8">
      <t>ニチ</t>
    </rPh>
    <phoneticPr fontId="2"/>
  </si>
  <si>
    <t>T2</t>
    <phoneticPr fontId="2"/>
  </si>
  <si>
    <t>9/23
（日）</t>
    <rPh sb="6" eb="7">
      <t>ニチ</t>
    </rPh>
    <phoneticPr fontId="2"/>
  </si>
  <si>
    <t>6/24
（日）</t>
    <rPh sb="6" eb="7">
      <t>ニチ</t>
    </rPh>
    <phoneticPr fontId="2"/>
  </si>
  <si>
    <t>9/24へ</t>
    <phoneticPr fontId="2"/>
  </si>
  <si>
    <t>9/8へ</t>
    <phoneticPr fontId="2"/>
  </si>
  <si>
    <t>第⑱節</t>
    <rPh sb="0" eb="1">
      <t>ダイ</t>
    </rPh>
    <rPh sb="2" eb="3">
      <t>セツ</t>
    </rPh>
    <phoneticPr fontId="2"/>
  </si>
  <si>
    <t>12/1
（土）</t>
    <rPh sb="6" eb="7">
      <t>ド</t>
    </rPh>
    <phoneticPr fontId="2"/>
  </si>
  <si>
    <t>第⑪節</t>
    <rPh sb="0" eb="1">
      <t>ダイ</t>
    </rPh>
    <rPh sb="2" eb="3">
      <t>セツ</t>
    </rPh>
    <phoneticPr fontId="2"/>
  </si>
  <si>
    <t>9/1
（土）</t>
    <rPh sb="5" eb="6">
      <t>ド</t>
    </rPh>
    <phoneticPr fontId="2"/>
  </si>
  <si>
    <t>9/24
（月）</t>
    <rPh sb="6" eb="7">
      <t>ゲツ</t>
    </rPh>
    <phoneticPr fontId="2"/>
  </si>
  <si>
    <t>TSV
（徳島北）</t>
    <rPh sb="5" eb="7">
      <t>トクシマ</t>
    </rPh>
    <rPh sb="7" eb="8">
      <t>キタ</t>
    </rPh>
    <phoneticPr fontId="2"/>
  </si>
  <si>
    <t>T1</t>
    <phoneticPr fontId="2"/>
  </si>
  <si>
    <t>第⑪節分</t>
    <rPh sb="0" eb="1">
      <t>ダイ</t>
    </rPh>
    <rPh sb="2" eb="3">
      <t>セツ</t>
    </rPh>
    <rPh sb="3" eb="4">
      <t>ブン</t>
    </rPh>
    <phoneticPr fontId="2"/>
  </si>
  <si>
    <t>9/2
（日）</t>
    <rPh sb="5" eb="6">
      <t>ニチ</t>
    </rPh>
    <phoneticPr fontId="2"/>
  </si>
  <si>
    <t>7/16へ</t>
    <phoneticPr fontId="2"/>
  </si>
  <si>
    <t>第⑩節分</t>
    <rPh sb="0" eb="1">
      <t>ダイ</t>
    </rPh>
    <rPh sb="2" eb="3">
      <t>セツ</t>
    </rPh>
    <rPh sb="3" eb="4">
      <t>ブン</t>
    </rPh>
    <phoneticPr fontId="2"/>
  </si>
  <si>
    <t>第⑮節</t>
    <rPh sb="0" eb="1">
      <t>ダイ</t>
    </rPh>
    <rPh sb="2" eb="3">
      <t>セツ</t>
    </rPh>
    <phoneticPr fontId="2"/>
  </si>
  <si>
    <t>9/29
（土）</t>
    <rPh sb="6" eb="7">
      <t>ド</t>
    </rPh>
    <phoneticPr fontId="2"/>
  </si>
  <si>
    <t>TSV
（城南）</t>
    <rPh sb="5" eb="7">
      <t>ジョウナン</t>
    </rPh>
    <phoneticPr fontId="2"/>
  </si>
  <si>
    <t>12/2
（日）</t>
    <rPh sb="6" eb="7">
      <t>ニチ</t>
    </rPh>
    <phoneticPr fontId="2"/>
  </si>
  <si>
    <t>第⑧節</t>
    <rPh sb="0" eb="1">
      <t>ダイ</t>
    </rPh>
    <rPh sb="2" eb="3">
      <t>セツ</t>
    </rPh>
    <phoneticPr fontId="2"/>
  </si>
  <si>
    <t>6/30
（土）</t>
    <rPh sb="6" eb="7">
      <t>ド</t>
    </rPh>
    <phoneticPr fontId="2"/>
  </si>
  <si>
    <t>⑤</t>
    <phoneticPr fontId="2"/>
  </si>
  <si>
    <t>城ノ内</t>
    <rPh sb="0" eb="1">
      <t>ジョウ</t>
    </rPh>
    <rPh sb="2" eb="3">
      <t>ウチ</t>
    </rPh>
    <phoneticPr fontId="2"/>
  </si>
  <si>
    <t>9/24へ</t>
    <phoneticPr fontId="2"/>
  </si>
  <si>
    <t>9/30
（日）</t>
    <rPh sb="6" eb="7">
      <t>ニチ</t>
    </rPh>
    <phoneticPr fontId="2"/>
  </si>
  <si>
    <t>9/24へ</t>
    <phoneticPr fontId="2"/>
  </si>
  <si>
    <t>③</t>
    <phoneticPr fontId="2"/>
  </si>
  <si>
    <t>12/8
（土）</t>
    <rPh sb="6" eb="7">
      <t>ド</t>
    </rPh>
    <phoneticPr fontId="2"/>
  </si>
  <si>
    <t>⑤</t>
    <phoneticPr fontId="2"/>
  </si>
  <si>
    <t>第⑫節</t>
    <rPh sb="0" eb="1">
      <t>ダイ</t>
    </rPh>
    <rPh sb="2" eb="3">
      <t>セツ</t>
    </rPh>
    <phoneticPr fontId="2"/>
  </si>
  <si>
    <t>9/8
（土）</t>
    <rPh sb="5" eb="6">
      <t>ド</t>
    </rPh>
    <phoneticPr fontId="2"/>
  </si>
  <si>
    <t>12/9
（日）</t>
    <rPh sb="6" eb="7">
      <t>ニチ</t>
    </rPh>
    <phoneticPr fontId="2"/>
  </si>
  <si>
    <t>-</t>
    <phoneticPr fontId="2"/>
  </si>
  <si>
    <t>T1</t>
    <phoneticPr fontId="2"/>
  </si>
  <si>
    <t>②</t>
    <phoneticPr fontId="2"/>
  </si>
  <si>
    <t>つるぎS</t>
    <phoneticPr fontId="2"/>
  </si>
  <si>
    <t>T3-S</t>
    <phoneticPr fontId="2"/>
  </si>
  <si>
    <t>③</t>
    <phoneticPr fontId="2"/>
  </si>
  <si>
    <t>9/9
（日）</t>
    <rPh sb="5" eb="6">
      <t>ニチ</t>
    </rPh>
    <phoneticPr fontId="2"/>
  </si>
  <si>
    <t>T3-W</t>
    <phoneticPr fontId="2"/>
  </si>
  <si>
    <t>つるぎ</t>
    <phoneticPr fontId="2"/>
  </si>
  <si>
    <t>9/24へ</t>
    <phoneticPr fontId="2"/>
  </si>
  <si>
    <t>Ｔ３　自動昇格決定戦</t>
    <rPh sb="3" eb="5">
      <t>ジドウ</t>
    </rPh>
    <rPh sb="5" eb="7">
      <t>ショウカク</t>
    </rPh>
    <rPh sb="7" eb="10">
      <t>ケッテイセン</t>
    </rPh>
    <phoneticPr fontId="2"/>
  </si>
  <si>
    <t>9/17へ</t>
    <phoneticPr fontId="2"/>
  </si>
  <si>
    <t>－</t>
    <phoneticPr fontId="2"/>
  </si>
  <si>
    <t>7/1
（日）</t>
    <rPh sb="5" eb="6">
      <t>ニチ</t>
    </rPh>
    <phoneticPr fontId="2"/>
  </si>
  <si>
    <t>－</t>
    <phoneticPr fontId="2"/>
  </si>
  <si>
    <t>9/17へ</t>
  </si>
  <si>
    <t>10/7へ</t>
    <phoneticPr fontId="2"/>
  </si>
  <si>
    <t>試合開始時間</t>
    <rPh sb="0" eb="2">
      <t>シアイ</t>
    </rPh>
    <rPh sb="2" eb="4">
      <t>カイシ</t>
    </rPh>
    <rPh sb="4" eb="6">
      <t>ジカン</t>
    </rPh>
    <phoneticPr fontId="2"/>
  </si>
  <si>
    <t>【競技上の申し合わせ事項について】</t>
    <rPh sb="1" eb="3">
      <t>キョウギ</t>
    </rPh>
    <rPh sb="3" eb="4">
      <t>ジョウ</t>
    </rPh>
    <rPh sb="5" eb="6">
      <t>モウ</t>
    </rPh>
    <rPh sb="7" eb="8">
      <t>ア</t>
    </rPh>
    <rPh sb="10" eb="12">
      <t>ジコウ</t>
    </rPh>
    <phoneticPr fontId="2"/>
  </si>
  <si>
    <t>10:00～</t>
    <phoneticPr fontId="2"/>
  </si>
  <si>
    <t>①試合時間は35分ハーフの70分とする。交代は無制限、勝点で順位を争い、勝ち3、引分け1、負け0、とする。</t>
    <rPh sb="1" eb="3">
      <t>シアイ</t>
    </rPh>
    <rPh sb="3" eb="5">
      <t>ジカン</t>
    </rPh>
    <rPh sb="8" eb="9">
      <t>フン</t>
    </rPh>
    <rPh sb="15" eb="16">
      <t>フン</t>
    </rPh>
    <rPh sb="20" eb="22">
      <t>コウタイ</t>
    </rPh>
    <rPh sb="23" eb="26">
      <t>ムセイゲン</t>
    </rPh>
    <rPh sb="27" eb="29">
      <t>カチテン</t>
    </rPh>
    <rPh sb="30" eb="32">
      <t>ジュンイ</t>
    </rPh>
    <rPh sb="33" eb="34">
      <t>アラソ</t>
    </rPh>
    <rPh sb="36" eb="37">
      <t>カ</t>
    </rPh>
    <rPh sb="40" eb="42">
      <t>ヒキワ</t>
    </rPh>
    <rPh sb="45" eb="46">
      <t>マ</t>
    </rPh>
    <phoneticPr fontId="3"/>
  </si>
  <si>
    <t>11:30～</t>
    <phoneticPr fontId="2"/>
  </si>
  <si>
    <t>②副審は各チームより出し、自チームのラインをみる。</t>
    <rPh sb="1" eb="3">
      <t>フクシン</t>
    </rPh>
    <rPh sb="4" eb="5">
      <t>カク</t>
    </rPh>
    <rPh sb="10" eb="11">
      <t>ダ</t>
    </rPh>
    <rPh sb="13" eb="14">
      <t>ジ</t>
    </rPh>
    <phoneticPr fontId="3"/>
  </si>
  <si>
    <t>13:00～</t>
    <phoneticPr fontId="2"/>
  </si>
  <si>
    <t>③順位は、勝点、得失点差、総得点、当該チームの対戦成績により決する。</t>
    <rPh sb="1" eb="3">
      <t>ジュンイ</t>
    </rPh>
    <rPh sb="5" eb="7">
      <t>カチテン</t>
    </rPh>
    <rPh sb="8" eb="11">
      <t>トクシッテン</t>
    </rPh>
    <rPh sb="11" eb="12">
      <t>サ</t>
    </rPh>
    <rPh sb="13" eb="16">
      <t>ソウトクテン</t>
    </rPh>
    <rPh sb="17" eb="19">
      <t>トウガイ</t>
    </rPh>
    <rPh sb="23" eb="25">
      <t>タイセン</t>
    </rPh>
    <rPh sb="25" eb="27">
      <t>セイセキ</t>
    </rPh>
    <rPh sb="30" eb="31">
      <t>ケッ</t>
    </rPh>
    <phoneticPr fontId="3"/>
  </si>
  <si>
    <t>14:30～</t>
    <phoneticPr fontId="2"/>
  </si>
  <si>
    <t>④警告は3枚の累積で次節・出場停止となります。2回目の3枚累積は2試合の出場停止となります。</t>
    <phoneticPr fontId="2"/>
  </si>
  <si>
    <t>16:00～</t>
    <phoneticPr fontId="2"/>
  </si>
  <si>
    <t>⑤各ディビジョンの昇降格については別紙【H30　2種・申し合わせ事項】をご覧下さい。ご不明な点があれば村山まで気軽に連絡して下さい。</t>
    <rPh sb="1" eb="2">
      <t>カク</t>
    </rPh>
    <rPh sb="9" eb="11">
      <t>ショウコウ</t>
    </rPh>
    <rPh sb="11" eb="12">
      <t>カク</t>
    </rPh>
    <rPh sb="17" eb="19">
      <t>ベッシ</t>
    </rPh>
    <rPh sb="25" eb="26">
      <t>シュ</t>
    </rPh>
    <rPh sb="27" eb="28">
      <t>モウ</t>
    </rPh>
    <rPh sb="29" eb="30">
      <t>ア</t>
    </rPh>
    <rPh sb="32" eb="34">
      <t>ジコウ</t>
    </rPh>
    <rPh sb="37" eb="38">
      <t>ラン</t>
    </rPh>
    <rPh sb="38" eb="39">
      <t>クダ</t>
    </rPh>
    <rPh sb="43" eb="45">
      <t>フメイ</t>
    </rPh>
    <rPh sb="46" eb="47">
      <t>テン</t>
    </rPh>
    <rPh sb="51" eb="53">
      <t>ムラヤマ</t>
    </rPh>
    <rPh sb="55" eb="57">
      <t>キガル</t>
    </rPh>
    <rPh sb="58" eb="60">
      <t>レンラク</t>
    </rPh>
    <rPh sb="62" eb="63">
      <t>クダ</t>
    </rPh>
    <phoneticPr fontId="2"/>
  </si>
  <si>
    <t>⑥気温が高い場合は適宜「飲水タイム」を設定してください。</t>
    <rPh sb="9" eb="11">
      <t>テキギ</t>
    </rPh>
    <rPh sb="12" eb="13">
      <t>ノ</t>
    </rPh>
    <phoneticPr fontId="2"/>
  </si>
  <si>
    <t>【その他、連絡事項】</t>
    <rPh sb="3" eb="4">
      <t>タ</t>
    </rPh>
    <rPh sb="5" eb="7">
      <t>レンラク</t>
    </rPh>
    <rPh sb="7" eb="9">
      <t>ジコウ</t>
    </rPh>
    <phoneticPr fontId="2"/>
  </si>
  <si>
    <t>※会場校、会場係（TSVは下のカッコが会場係です。）があたっているチームはこのファイルの中にある結果ＦＡＸ用紙にて（徳島新聞 654-0169 と城北高・尾田、川島高・村山）へＦＡＸをしてください。</t>
    <rPh sb="1" eb="3">
      <t>カイジョウ</t>
    </rPh>
    <rPh sb="3" eb="4">
      <t>コウ</t>
    </rPh>
    <rPh sb="5" eb="7">
      <t>カイジョウ</t>
    </rPh>
    <rPh sb="7" eb="8">
      <t>カカリ</t>
    </rPh>
    <rPh sb="13" eb="14">
      <t>シタ</t>
    </rPh>
    <rPh sb="19" eb="21">
      <t>カイジョウ</t>
    </rPh>
    <rPh sb="21" eb="22">
      <t>カカリ</t>
    </rPh>
    <rPh sb="44" eb="45">
      <t>ナカ</t>
    </rPh>
    <rPh sb="48" eb="50">
      <t>ケッカ</t>
    </rPh>
    <rPh sb="53" eb="55">
      <t>ヨウシ</t>
    </rPh>
    <rPh sb="58" eb="60">
      <t>トクシマ</t>
    </rPh>
    <rPh sb="60" eb="62">
      <t>シンブン</t>
    </rPh>
    <phoneticPr fontId="2"/>
  </si>
  <si>
    <t>※天候、その他の理由により試合を中止する場合は事前に事務局（村山）まで連絡してください。</t>
    <rPh sb="20" eb="22">
      <t>バアイ</t>
    </rPh>
    <rPh sb="23" eb="25">
      <t>ジゼン</t>
    </rPh>
    <rPh sb="26" eb="29">
      <t>ジムキョク</t>
    </rPh>
    <rPh sb="30" eb="31">
      <t>ムラ</t>
    </rPh>
    <rPh sb="31" eb="32">
      <t>ヤマ</t>
    </rPh>
    <rPh sb="35" eb="37">
      <t>レンラク</t>
    </rPh>
    <phoneticPr fontId="2"/>
  </si>
  <si>
    <t>※各学校会場の使用についてのルールを守って下さい。グラウンドを利用している他の運動部に多大な迷惑をかけています。器物損壊やゴミの放置等ないようご指導よろしくお願いします。（渦潮会場は路駐しないよう保護者へ連絡して下さい。）</t>
    <rPh sb="1" eb="4">
      <t>カクガッコウ</t>
    </rPh>
    <rPh sb="4" eb="6">
      <t>カイジョウ</t>
    </rPh>
    <rPh sb="7" eb="9">
      <t>シヨウ</t>
    </rPh>
    <rPh sb="18" eb="19">
      <t>マモ</t>
    </rPh>
    <rPh sb="21" eb="22">
      <t>クダ</t>
    </rPh>
    <rPh sb="31" eb="33">
      <t>リヨウ</t>
    </rPh>
    <rPh sb="37" eb="38">
      <t>ホカ</t>
    </rPh>
    <rPh sb="39" eb="42">
      <t>ウンドウブ</t>
    </rPh>
    <rPh sb="43" eb="45">
      <t>タダイ</t>
    </rPh>
    <rPh sb="46" eb="48">
      <t>メイワク</t>
    </rPh>
    <rPh sb="56" eb="58">
      <t>キブツ</t>
    </rPh>
    <rPh sb="58" eb="60">
      <t>ソンカイ</t>
    </rPh>
    <rPh sb="64" eb="66">
      <t>ホウチ</t>
    </rPh>
    <rPh sb="66" eb="67">
      <t>トウ</t>
    </rPh>
    <rPh sb="72" eb="74">
      <t>シドウ</t>
    </rPh>
    <rPh sb="79" eb="80">
      <t>ネガ</t>
    </rPh>
    <rPh sb="86" eb="88">
      <t>ウズシオ</t>
    </rPh>
    <rPh sb="88" eb="90">
      <t>カイジョウ</t>
    </rPh>
    <rPh sb="91" eb="93">
      <t>ロチュウ</t>
    </rPh>
    <rPh sb="98" eb="101">
      <t>ホゴシャ</t>
    </rPh>
    <rPh sb="102" eb="104">
      <t>レンラク</t>
    </rPh>
    <rPh sb="106" eb="107">
      <t>クダ</t>
    </rPh>
    <phoneticPr fontId="2"/>
  </si>
  <si>
    <t>※審判を変更する場合は事前に事務局（村山）まで連絡してください。</t>
    <rPh sb="1" eb="3">
      <t>シンパン</t>
    </rPh>
    <rPh sb="4" eb="6">
      <t>ヘンコウ</t>
    </rPh>
    <rPh sb="8" eb="10">
      <t>バアイ</t>
    </rPh>
    <rPh sb="11" eb="13">
      <t>ジゼン</t>
    </rPh>
    <rPh sb="14" eb="17">
      <t>ジムキョク</t>
    </rPh>
    <rPh sb="18" eb="20">
      <t>ムラヤマ</t>
    </rPh>
    <rPh sb="23" eb="25">
      <t>レンラク</t>
    </rPh>
    <phoneticPr fontId="2"/>
  </si>
  <si>
    <t>※組合せをご覧いただいて、今一度不備がないかご確認ください。ディビジョン1～3まで混在していますので、試合場所・試合時間、審判割を間違わないようにお願いします。</t>
    <rPh sb="1" eb="3">
      <t>クミアワ</t>
    </rPh>
    <rPh sb="6" eb="7">
      <t>ラン</t>
    </rPh>
    <rPh sb="13" eb="16">
      <t>イマイチド</t>
    </rPh>
    <rPh sb="16" eb="18">
      <t>フビ</t>
    </rPh>
    <rPh sb="23" eb="25">
      <t>カクニン</t>
    </rPh>
    <rPh sb="41" eb="43">
      <t>コンザイ</t>
    </rPh>
    <rPh sb="51" eb="53">
      <t>シアイ</t>
    </rPh>
    <rPh sb="53" eb="55">
      <t>バショ</t>
    </rPh>
    <rPh sb="56" eb="58">
      <t>シアイ</t>
    </rPh>
    <rPh sb="58" eb="60">
      <t>ジカン</t>
    </rPh>
    <rPh sb="61" eb="63">
      <t>シンパン</t>
    </rPh>
    <rPh sb="63" eb="64">
      <t>ワ</t>
    </rPh>
    <rPh sb="65" eb="67">
      <t>マチガ</t>
    </rPh>
    <rPh sb="74" eb="75">
      <t>ネガ</t>
    </rPh>
    <phoneticPr fontId="2"/>
  </si>
  <si>
    <t>第⑤節以降　（確定版）</t>
    <rPh sb="0" eb="1">
      <t>ダイ</t>
    </rPh>
    <rPh sb="2" eb="3">
      <t>セツ</t>
    </rPh>
    <rPh sb="3" eb="5">
      <t>イコウ</t>
    </rPh>
    <rPh sb="7" eb="9">
      <t>カクテイ</t>
    </rPh>
    <rPh sb="9" eb="10">
      <t>バン</t>
    </rPh>
    <phoneticPr fontId="2"/>
  </si>
  <si>
    <t>安藤大地</t>
    <rPh sb="0" eb="2">
      <t>アンドウ</t>
    </rPh>
    <rPh sb="2" eb="4">
      <t>ダイチ</t>
    </rPh>
    <phoneticPr fontId="2"/>
  </si>
  <si>
    <t>笠松拓海</t>
    <rPh sb="0" eb="2">
      <t>カサマツ</t>
    </rPh>
    <rPh sb="2" eb="4">
      <t>タクミ</t>
    </rPh>
    <phoneticPr fontId="2"/>
  </si>
  <si>
    <t>竹中奏太</t>
    <rPh sb="0" eb="2">
      <t>タケナカ</t>
    </rPh>
    <rPh sb="2" eb="4">
      <t>ソウタ</t>
    </rPh>
    <phoneticPr fontId="2"/>
  </si>
  <si>
    <t>桑岡龍希</t>
    <rPh sb="0" eb="4">
      <t>クワオカリュウキ</t>
    </rPh>
    <phoneticPr fontId="2"/>
  </si>
  <si>
    <t>三島紫温</t>
    <rPh sb="0" eb="2">
      <t>ミシマ</t>
    </rPh>
    <rPh sb="2" eb="4">
      <t>シオン</t>
    </rPh>
    <phoneticPr fontId="2"/>
  </si>
  <si>
    <t>元木　寛</t>
    <rPh sb="0" eb="2">
      <t>モトキ</t>
    </rPh>
    <rPh sb="3" eb="4">
      <t>カン</t>
    </rPh>
    <phoneticPr fontId="2"/>
  </si>
  <si>
    <t>三好　智哉</t>
    <rPh sb="0" eb="2">
      <t>ミヨシ</t>
    </rPh>
    <rPh sb="3" eb="5">
      <t>トモヤ</t>
    </rPh>
    <phoneticPr fontId="2"/>
  </si>
  <si>
    <t>村田　晴輝</t>
    <rPh sb="0" eb="2">
      <t>ムラタ</t>
    </rPh>
    <rPh sb="3" eb="5">
      <t>ハルキ</t>
    </rPh>
    <phoneticPr fontId="2"/>
  </si>
  <si>
    <t>小川　希世紀</t>
    <rPh sb="0" eb="2">
      <t>オガワ</t>
    </rPh>
    <rPh sb="3" eb="4">
      <t>キ</t>
    </rPh>
    <rPh sb="4" eb="6">
      <t>セイキ</t>
    </rPh>
    <phoneticPr fontId="2"/>
  </si>
  <si>
    <t>三原　大知</t>
    <rPh sb="0" eb="2">
      <t>ミハラ</t>
    </rPh>
    <rPh sb="3" eb="5">
      <t>タイチ</t>
    </rPh>
    <phoneticPr fontId="2"/>
  </si>
  <si>
    <t>美馬　慈希</t>
    <rPh sb="0" eb="2">
      <t>ミマ</t>
    </rPh>
    <rPh sb="3" eb="4">
      <t>イツク</t>
    </rPh>
    <rPh sb="4" eb="5">
      <t>キ</t>
    </rPh>
    <phoneticPr fontId="2"/>
  </si>
  <si>
    <t>近藤諒</t>
    <rPh sb="0" eb="3">
      <t>コンドウリョウ</t>
    </rPh>
    <phoneticPr fontId="2"/>
  </si>
  <si>
    <t>小菅康暉</t>
    <rPh sb="0" eb="2">
      <t>コスガ</t>
    </rPh>
    <rPh sb="2" eb="4">
      <t>コウキ</t>
    </rPh>
    <phoneticPr fontId="2"/>
  </si>
  <si>
    <t>三原惇史</t>
    <rPh sb="0" eb="2">
      <t>ミハラ</t>
    </rPh>
    <rPh sb="2" eb="3">
      <t>アツシ</t>
    </rPh>
    <rPh sb="3" eb="4">
      <t>シ</t>
    </rPh>
    <phoneticPr fontId="2"/>
  </si>
  <si>
    <t>安井竜太郎</t>
    <rPh sb="0" eb="2">
      <t>ヤスイ</t>
    </rPh>
    <rPh sb="2" eb="5">
      <t>リュウタロウ</t>
    </rPh>
    <phoneticPr fontId="2"/>
  </si>
  <si>
    <t>川又　亮</t>
    <rPh sb="0" eb="2">
      <t>カワマタ</t>
    </rPh>
    <rPh sb="3" eb="4">
      <t>リョウ</t>
    </rPh>
    <phoneticPr fontId="2"/>
  </si>
  <si>
    <t>松浦凪</t>
    <rPh sb="0" eb="2">
      <t>マツウラ</t>
    </rPh>
    <rPh sb="2" eb="3">
      <t>ナギ</t>
    </rPh>
    <phoneticPr fontId="2"/>
  </si>
  <si>
    <t>長野壮汰</t>
    <rPh sb="0" eb="2">
      <t>ナガノ</t>
    </rPh>
    <rPh sb="2" eb="4">
      <t>ソウタ</t>
    </rPh>
    <phoneticPr fontId="2"/>
  </si>
  <si>
    <t>喜島　大樹</t>
  </si>
  <si>
    <t>松浦　翔</t>
  </si>
  <si>
    <t>須崎　颯一郎</t>
  </si>
  <si>
    <t>松原　冬真</t>
  </si>
  <si>
    <t>田村　優樹</t>
    <rPh sb="0" eb="2">
      <t>タムラ</t>
    </rPh>
    <rPh sb="3" eb="5">
      <t>ユウキ</t>
    </rPh>
    <phoneticPr fontId="3"/>
  </si>
  <si>
    <t>山上　裕樹</t>
    <rPh sb="0" eb="2">
      <t>ヤマカミ</t>
    </rPh>
    <rPh sb="3" eb="5">
      <t>ヒロキ</t>
    </rPh>
    <phoneticPr fontId="3"/>
  </si>
  <si>
    <t>原　匠</t>
    <rPh sb="0" eb="1">
      <t>ハラ</t>
    </rPh>
    <rPh sb="2" eb="3">
      <t>タクミ</t>
    </rPh>
    <phoneticPr fontId="3"/>
  </si>
  <si>
    <t>岡本　燿</t>
    <rPh sb="0" eb="2">
      <t>オカモト</t>
    </rPh>
    <rPh sb="3" eb="4">
      <t>ヒカル</t>
    </rPh>
    <phoneticPr fontId="3"/>
  </si>
  <si>
    <t>宮本　空瑠</t>
    <rPh sb="0" eb="2">
      <t>ミヤモト</t>
    </rPh>
    <rPh sb="3" eb="4">
      <t>クウ</t>
    </rPh>
    <rPh sb="4" eb="5">
      <t>ル</t>
    </rPh>
    <phoneticPr fontId="2"/>
  </si>
  <si>
    <t>藤家　諒</t>
    <rPh sb="0" eb="2">
      <t>トウケ</t>
    </rPh>
    <rPh sb="3" eb="4">
      <t>リョウ</t>
    </rPh>
    <phoneticPr fontId="2"/>
  </si>
  <si>
    <t>南　玲哉</t>
    <rPh sb="0" eb="1">
      <t>ミナミ</t>
    </rPh>
    <rPh sb="2" eb="3">
      <t>レイ</t>
    </rPh>
    <rPh sb="3" eb="4">
      <t>ヤ</t>
    </rPh>
    <phoneticPr fontId="2"/>
  </si>
  <si>
    <t>村上　広羽</t>
    <rPh sb="0" eb="2">
      <t>ムラカミ</t>
    </rPh>
    <rPh sb="3" eb="4">
      <t>ヒロ</t>
    </rPh>
    <rPh sb="4" eb="5">
      <t>ハネ</t>
    </rPh>
    <phoneticPr fontId="2"/>
  </si>
  <si>
    <t>矢野　雅己</t>
    <rPh sb="0" eb="2">
      <t>ヤノ</t>
    </rPh>
    <rPh sb="3" eb="5">
      <t>マサキ</t>
    </rPh>
    <phoneticPr fontId="2"/>
  </si>
  <si>
    <t>富田　竜平</t>
    <rPh sb="0" eb="2">
      <t>トミタ</t>
    </rPh>
    <rPh sb="3" eb="5">
      <t>リョウヘイ</t>
    </rPh>
    <phoneticPr fontId="2"/>
  </si>
  <si>
    <t>楠瀬　康太</t>
    <rPh sb="0" eb="2">
      <t>クスセ</t>
    </rPh>
    <rPh sb="3" eb="5">
      <t>コウタ</t>
    </rPh>
    <phoneticPr fontId="2"/>
  </si>
  <si>
    <t>吉田　翔</t>
    <rPh sb="0" eb="2">
      <t>ヨシダ</t>
    </rPh>
    <rPh sb="3" eb="4">
      <t>ショウ</t>
    </rPh>
    <phoneticPr fontId="2"/>
  </si>
  <si>
    <t>柴田　涼太郎</t>
    <rPh sb="0" eb="2">
      <t>シバタ</t>
    </rPh>
    <rPh sb="3" eb="6">
      <t>リョウタロウ</t>
    </rPh>
    <phoneticPr fontId="2"/>
  </si>
  <si>
    <t>平山　力</t>
    <rPh sb="0" eb="2">
      <t>ヒラヤマ</t>
    </rPh>
    <rPh sb="3" eb="4">
      <t>チカラ</t>
    </rPh>
    <phoneticPr fontId="2"/>
  </si>
  <si>
    <t>本田　一平</t>
    <rPh sb="0" eb="2">
      <t>ホンダ</t>
    </rPh>
    <rPh sb="3" eb="5">
      <t>イッペイ</t>
    </rPh>
    <phoneticPr fontId="2"/>
  </si>
  <si>
    <t>紙元　大翔</t>
    <rPh sb="0" eb="2">
      <t>カミモト</t>
    </rPh>
    <rPh sb="3" eb="4">
      <t>ダイ</t>
    </rPh>
    <rPh sb="4" eb="5">
      <t>ショウ</t>
    </rPh>
    <phoneticPr fontId="2"/>
  </si>
  <si>
    <t>石本　和真</t>
    <rPh sb="0" eb="2">
      <t>イシモト</t>
    </rPh>
    <rPh sb="3" eb="5">
      <t>カズマ</t>
    </rPh>
    <phoneticPr fontId="2"/>
  </si>
  <si>
    <t>坂辺　佳樹</t>
  </si>
  <si>
    <t>大橋　空</t>
  </si>
  <si>
    <t>楠本　龍希</t>
  </si>
  <si>
    <t>井上　雄太</t>
  </si>
  <si>
    <t>杉原　健太</t>
  </si>
  <si>
    <t>佐藤　謙介</t>
  </si>
  <si>
    <t>酒巻　奈誼</t>
  </si>
  <si>
    <t>池田辻</t>
    <rPh sb="0" eb="2">
      <t>イケダ</t>
    </rPh>
    <rPh sb="2" eb="3">
      <t>ツジ</t>
    </rPh>
    <phoneticPr fontId="2"/>
  </si>
  <si>
    <t>内田　太陽</t>
    <rPh sb="0" eb="2">
      <t>ウチダ</t>
    </rPh>
    <rPh sb="3" eb="5">
      <t>タイヨウ</t>
    </rPh>
    <phoneticPr fontId="2"/>
  </si>
  <si>
    <t>渦潮</t>
    <rPh sb="0" eb="2">
      <t>ウズシオ</t>
    </rPh>
    <phoneticPr fontId="2"/>
  </si>
  <si>
    <t>吉野川</t>
    <rPh sb="0" eb="3">
      <t>ヨシノガワ</t>
    </rPh>
    <phoneticPr fontId="2"/>
  </si>
  <si>
    <t>警告</t>
    <rPh sb="0" eb="2">
      <t>ケイコク</t>
    </rPh>
    <phoneticPr fontId="2"/>
  </si>
  <si>
    <t>徳島商</t>
    <rPh sb="0" eb="3">
      <t>トクシマショウ</t>
    </rPh>
    <phoneticPr fontId="2"/>
  </si>
  <si>
    <t>倉橋龍之介</t>
    <rPh sb="0" eb="2">
      <t>クラハシ</t>
    </rPh>
    <rPh sb="2" eb="5">
      <t>リュウノスケ</t>
    </rPh>
    <phoneticPr fontId="2"/>
  </si>
  <si>
    <t>TSV</t>
    <phoneticPr fontId="2"/>
  </si>
  <si>
    <t>徳島北</t>
    <rPh sb="0" eb="2">
      <t>トクシマ</t>
    </rPh>
    <rPh sb="2" eb="3">
      <t>キタ</t>
    </rPh>
    <phoneticPr fontId="2"/>
  </si>
  <si>
    <t>川島</t>
    <rPh sb="0" eb="2">
      <t>カワシマ</t>
    </rPh>
    <phoneticPr fontId="2"/>
  </si>
  <si>
    <t>鳴門S</t>
    <rPh sb="0" eb="2">
      <t>ナルト</t>
    </rPh>
    <phoneticPr fontId="2"/>
  </si>
  <si>
    <t>綾野　晃希</t>
    <rPh sb="0" eb="2">
      <t>アヤノ</t>
    </rPh>
    <rPh sb="3" eb="5">
      <t>コウキ</t>
    </rPh>
    <phoneticPr fontId="2"/>
  </si>
  <si>
    <t>市立</t>
    <rPh sb="0" eb="2">
      <t>イチリツ</t>
    </rPh>
    <phoneticPr fontId="2"/>
  </si>
  <si>
    <t>城ノ内S</t>
    <rPh sb="0" eb="1">
      <t>ジョウ</t>
    </rPh>
    <rPh sb="2" eb="3">
      <t>ウチ</t>
    </rPh>
    <phoneticPr fontId="2"/>
  </si>
  <si>
    <t>大柄　永雅</t>
    <rPh sb="0" eb="2">
      <t>オオガラ</t>
    </rPh>
    <rPh sb="3" eb="4">
      <t>エイ</t>
    </rPh>
    <rPh sb="4" eb="5">
      <t>ガ</t>
    </rPh>
    <phoneticPr fontId="2"/>
  </si>
  <si>
    <t>小松島S</t>
    <rPh sb="0" eb="3">
      <t>コマツシマ</t>
    </rPh>
    <phoneticPr fontId="2"/>
  </si>
  <si>
    <t>原　凱</t>
    <rPh sb="0" eb="1">
      <t>ハラ</t>
    </rPh>
    <rPh sb="2" eb="3">
      <t>ガイ</t>
    </rPh>
    <phoneticPr fontId="2"/>
  </si>
  <si>
    <t>緑地</t>
    <rPh sb="0" eb="2">
      <t>リョクチ</t>
    </rPh>
    <phoneticPr fontId="2"/>
  </si>
  <si>
    <t>城南S</t>
    <rPh sb="0" eb="2">
      <t>ジョウナン</t>
    </rPh>
    <phoneticPr fontId="2"/>
  </si>
  <si>
    <t>池田</t>
    <rPh sb="0" eb="2">
      <t>イケダ</t>
    </rPh>
    <phoneticPr fontId="2"/>
  </si>
  <si>
    <t>5/19　対　川島（消化済）</t>
    <rPh sb="5" eb="6">
      <t>タイ</t>
    </rPh>
    <rPh sb="7" eb="9">
      <t>カワシマ</t>
    </rPh>
    <rPh sb="10" eb="12">
      <t>ショウカ</t>
    </rPh>
    <rPh sb="12" eb="13">
      <t>ス</t>
    </rPh>
    <phoneticPr fontId="2"/>
  </si>
  <si>
    <t>池田S</t>
    <rPh sb="0" eb="2">
      <t>イケダ</t>
    </rPh>
    <phoneticPr fontId="2"/>
  </si>
  <si>
    <t>藤田　康輔</t>
    <rPh sb="0" eb="2">
      <t>フジタ</t>
    </rPh>
    <rPh sb="3" eb="5">
      <t>コウスケ</t>
    </rPh>
    <phoneticPr fontId="2"/>
  </si>
  <si>
    <t>井川G</t>
    <rPh sb="0" eb="2">
      <t>イカワ</t>
    </rPh>
    <phoneticPr fontId="2"/>
  </si>
  <si>
    <t>池田辻</t>
    <rPh sb="0" eb="2">
      <t>イケダ</t>
    </rPh>
    <rPh sb="2" eb="3">
      <t>ツジ</t>
    </rPh>
    <phoneticPr fontId="2"/>
  </si>
  <si>
    <t>警告</t>
    <rPh sb="0" eb="2">
      <t>ケイコク</t>
    </rPh>
    <phoneticPr fontId="2"/>
  </si>
  <si>
    <t>井上　涼太</t>
    <rPh sb="0" eb="2">
      <t>イノウエ</t>
    </rPh>
    <rPh sb="3" eb="5">
      <t>リョウタ</t>
    </rPh>
    <phoneticPr fontId="2"/>
  </si>
  <si>
    <t>渦潮S</t>
    <rPh sb="0" eb="2">
      <t>ウズシオ</t>
    </rPh>
    <phoneticPr fontId="2"/>
  </si>
  <si>
    <t>渦潮</t>
    <rPh sb="0" eb="2">
      <t>ウズシオ</t>
    </rPh>
    <phoneticPr fontId="2"/>
  </si>
  <si>
    <t>城東</t>
    <rPh sb="0" eb="2">
      <t>ジョウトウ</t>
    </rPh>
    <phoneticPr fontId="2"/>
  </si>
  <si>
    <t>阿波</t>
    <rPh sb="0" eb="2">
      <t>アワ</t>
    </rPh>
    <phoneticPr fontId="2"/>
  </si>
  <si>
    <t>徳島北</t>
    <rPh sb="0" eb="2">
      <t>トクシマ</t>
    </rPh>
    <rPh sb="2" eb="3">
      <t>キタ</t>
    </rPh>
    <phoneticPr fontId="2"/>
  </si>
  <si>
    <t>山岡　利綺</t>
    <rPh sb="0" eb="2">
      <t>ヤマオカ</t>
    </rPh>
    <rPh sb="3" eb="4">
      <t>トシ</t>
    </rPh>
    <rPh sb="4" eb="5">
      <t>アヤ</t>
    </rPh>
    <phoneticPr fontId="2"/>
  </si>
  <si>
    <t>吉野川</t>
    <rPh sb="0" eb="3">
      <t>ヨシノガワ</t>
    </rPh>
    <phoneticPr fontId="2"/>
  </si>
  <si>
    <t>鳴門</t>
    <rPh sb="0" eb="2">
      <t>ナルト</t>
    </rPh>
    <phoneticPr fontId="2"/>
  </si>
  <si>
    <t>池田</t>
    <rPh sb="0" eb="2">
      <t>イケダ</t>
    </rPh>
    <phoneticPr fontId="2"/>
  </si>
  <si>
    <t>元木　寛</t>
    <rPh sb="0" eb="2">
      <t>モトキ</t>
    </rPh>
    <rPh sb="3" eb="4">
      <t>ヒロシ</t>
    </rPh>
    <phoneticPr fontId="2"/>
  </si>
  <si>
    <t>徳島北S</t>
    <rPh sb="0" eb="2">
      <t>トクシマ</t>
    </rPh>
    <rPh sb="2" eb="3">
      <t>キタ</t>
    </rPh>
    <phoneticPr fontId="2"/>
  </si>
  <si>
    <t>吉野川</t>
    <rPh sb="0" eb="2">
      <t>ヨシノ</t>
    </rPh>
    <rPh sb="2" eb="3">
      <t>カワ</t>
    </rPh>
    <phoneticPr fontId="2"/>
  </si>
  <si>
    <t>国見　晃平</t>
    <rPh sb="0" eb="2">
      <t>クニミ</t>
    </rPh>
    <rPh sb="3" eb="5">
      <t>コウヘイ</t>
    </rPh>
    <phoneticPr fontId="2"/>
  </si>
  <si>
    <t>高専</t>
    <rPh sb="0" eb="2">
      <t>コウセン</t>
    </rPh>
    <phoneticPr fontId="2"/>
  </si>
  <si>
    <t>小渡　匠馬</t>
    <rPh sb="0" eb="2">
      <t>コワタリ</t>
    </rPh>
    <rPh sb="3" eb="4">
      <t>タクミ</t>
    </rPh>
    <rPh sb="4" eb="5">
      <t>ウマ</t>
    </rPh>
    <phoneticPr fontId="2"/>
  </si>
  <si>
    <t>草野　大輝</t>
    <rPh sb="0" eb="2">
      <t>クサノ</t>
    </rPh>
    <rPh sb="3" eb="5">
      <t>ダイキ</t>
    </rPh>
    <phoneticPr fontId="2"/>
  </si>
  <si>
    <t>木村　広也</t>
    <rPh sb="0" eb="2">
      <t>キムラ</t>
    </rPh>
    <rPh sb="3" eb="4">
      <t>ヒロ</t>
    </rPh>
    <rPh sb="4" eb="5">
      <t>ヤ</t>
    </rPh>
    <phoneticPr fontId="2"/>
  </si>
  <si>
    <t>岡田　優哉</t>
    <rPh sb="0" eb="2">
      <t>オカダ</t>
    </rPh>
    <rPh sb="3" eb="5">
      <t>ユウヤ</t>
    </rPh>
    <phoneticPr fontId="2"/>
  </si>
  <si>
    <t>岡部　由暉</t>
    <phoneticPr fontId="2"/>
  </si>
  <si>
    <t>多田　朝哉</t>
    <rPh sb="0" eb="2">
      <t>タダ</t>
    </rPh>
    <rPh sb="3" eb="5">
      <t>トモヤ</t>
    </rPh>
    <phoneticPr fontId="2"/>
  </si>
  <si>
    <t>谷﨑　一輝</t>
    <rPh sb="0" eb="2">
      <t>タニザキ</t>
    </rPh>
    <rPh sb="3" eb="5">
      <t>カズテル</t>
    </rPh>
    <phoneticPr fontId="2"/>
  </si>
  <si>
    <t>武知　夏樹</t>
    <phoneticPr fontId="2"/>
  </si>
  <si>
    <t>長戸　大晟</t>
  </si>
  <si>
    <t>大坂　和輝</t>
  </si>
  <si>
    <t>小橋　拓真</t>
  </si>
  <si>
    <t>貞野　寿明</t>
  </si>
  <si>
    <t>伊藤　大揮</t>
  </si>
  <si>
    <t>島　　祥太</t>
  </si>
  <si>
    <t>林　　大輔</t>
  </si>
  <si>
    <t>江島　宙</t>
  </si>
  <si>
    <t>鉄野　修司</t>
    <phoneticPr fontId="2"/>
  </si>
  <si>
    <t>前田　陽彩</t>
    <rPh sb="0" eb="2">
      <t>マエダ</t>
    </rPh>
    <rPh sb="3" eb="4">
      <t>ヨウ</t>
    </rPh>
    <rPh sb="4" eb="5">
      <t>イロド</t>
    </rPh>
    <phoneticPr fontId="2"/>
  </si>
  <si>
    <t>森　大万</t>
    <rPh sb="0" eb="1">
      <t>モリ</t>
    </rPh>
    <rPh sb="2" eb="3">
      <t>ダイ</t>
    </rPh>
    <rPh sb="3" eb="4">
      <t>マン</t>
    </rPh>
    <phoneticPr fontId="2"/>
  </si>
  <si>
    <t>相原　郁也</t>
    <rPh sb="0" eb="2">
      <t>アイハラ</t>
    </rPh>
    <rPh sb="3" eb="5">
      <t>イクヤ</t>
    </rPh>
    <phoneticPr fontId="2"/>
  </si>
  <si>
    <t>藤井　佳汰</t>
    <rPh sb="0" eb="2">
      <t>フジイ</t>
    </rPh>
    <rPh sb="3" eb="4">
      <t>カ</t>
    </rPh>
    <rPh sb="4" eb="5">
      <t>タ</t>
    </rPh>
    <phoneticPr fontId="2"/>
  </si>
  <si>
    <t>津川　紘輝</t>
    <rPh sb="0" eb="2">
      <t>ツガワ</t>
    </rPh>
    <rPh sb="3" eb="4">
      <t>コウ</t>
    </rPh>
    <rPh sb="4" eb="5">
      <t>キ</t>
    </rPh>
    <phoneticPr fontId="2"/>
  </si>
  <si>
    <t>中村　健太郎</t>
    <rPh sb="0" eb="2">
      <t>ナカムラ</t>
    </rPh>
    <rPh sb="3" eb="6">
      <t>ケンタロウ</t>
    </rPh>
    <phoneticPr fontId="2"/>
  </si>
  <si>
    <t>渡辺　周太</t>
    <rPh sb="0" eb="2">
      <t>ワタナベ</t>
    </rPh>
    <rPh sb="3" eb="5">
      <t>シュウタ</t>
    </rPh>
    <phoneticPr fontId="2"/>
  </si>
  <si>
    <t>東　純ノ介</t>
    <rPh sb="0" eb="1">
      <t>ヒガシ</t>
    </rPh>
    <rPh sb="2" eb="3">
      <t>ジュン</t>
    </rPh>
    <rPh sb="4" eb="5">
      <t>タスク</t>
    </rPh>
    <phoneticPr fontId="2"/>
  </si>
  <si>
    <t>大平　直輝</t>
    <rPh sb="0" eb="2">
      <t>オオヒラ</t>
    </rPh>
    <rPh sb="3" eb="5">
      <t>ナオキ</t>
    </rPh>
    <phoneticPr fontId="2"/>
  </si>
  <si>
    <t>鎌田　隆辰</t>
    <rPh sb="0" eb="2">
      <t>カマタ</t>
    </rPh>
    <rPh sb="3" eb="4">
      <t>タカシ</t>
    </rPh>
    <rPh sb="4" eb="5">
      <t>タツ</t>
    </rPh>
    <phoneticPr fontId="2"/>
  </si>
  <si>
    <t>髙島　響生</t>
    <rPh sb="0" eb="2">
      <t>タカシマ</t>
    </rPh>
    <rPh sb="3" eb="4">
      <t>ヒビ</t>
    </rPh>
    <rPh sb="4" eb="5">
      <t>ナマ</t>
    </rPh>
    <phoneticPr fontId="2"/>
  </si>
  <si>
    <t>西本　裕偉</t>
    <rPh sb="0" eb="2">
      <t>ニシモト</t>
    </rPh>
    <rPh sb="3" eb="4">
      <t>ユウ</t>
    </rPh>
    <rPh sb="4" eb="5">
      <t>イ</t>
    </rPh>
    <phoneticPr fontId="2"/>
  </si>
  <si>
    <t>野田　享資</t>
    <rPh sb="0" eb="2">
      <t>ノダ</t>
    </rPh>
    <rPh sb="3" eb="4">
      <t>キョウ</t>
    </rPh>
    <rPh sb="4" eb="5">
      <t>シ</t>
    </rPh>
    <phoneticPr fontId="2"/>
  </si>
  <si>
    <t>谷　皐輝</t>
    <rPh sb="0" eb="1">
      <t>タニ</t>
    </rPh>
    <rPh sb="2" eb="4">
      <t>コウキ</t>
    </rPh>
    <phoneticPr fontId="2"/>
  </si>
  <si>
    <t>三好　龍成</t>
    <rPh sb="0" eb="2">
      <t>ミヨシ</t>
    </rPh>
    <rPh sb="3" eb="5">
      <t>リュウセイ</t>
    </rPh>
    <phoneticPr fontId="2"/>
  </si>
  <si>
    <t>※板野高校は事前会議欠席のため勝ち点　－３　からスタートです。</t>
    <rPh sb="1" eb="3">
      <t>イタノ</t>
    </rPh>
    <rPh sb="3" eb="5">
      <t>コウコウ</t>
    </rPh>
    <rPh sb="6" eb="8">
      <t>ジゼン</t>
    </rPh>
    <rPh sb="8" eb="10">
      <t>カイギ</t>
    </rPh>
    <rPh sb="10" eb="12">
      <t>ケッセキ</t>
    </rPh>
    <rPh sb="15" eb="16">
      <t>カ</t>
    </rPh>
    <rPh sb="17" eb="18">
      <t>テン</t>
    </rPh>
    <phoneticPr fontId="2"/>
  </si>
  <si>
    <t>T3-S</t>
    <phoneticPr fontId="2"/>
  </si>
  <si>
    <t>鳴門渦潮</t>
    <rPh sb="0" eb="2">
      <t>ナルト</t>
    </rPh>
    <rPh sb="2" eb="4">
      <t>ウズシオ</t>
    </rPh>
    <phoneticPr fontId="2"/>
  </si>
  <si>
    <t>酒巻　奈誼</t>
    <rPh sb="0" eb="2">
      <t>サカマキ</t>
    </rPh>
    <rPh sb="3" eb="4">
      <t>ナ</t>
    </rPh>
    <rPh sb="4" eb="5">
      <t>ヨシミ</t>
    </rPh>
    <phoneticPr fontId="2"/>
  </si>
  <si>
    <t>安永　磨央</t>
    <rPh sb="0" eb="2">
      <t>ヤスナガ</t>
    </rPh>
    <rPh sb="3" eb="4">
      <t>マ</t>
    </rPh>
    <rPh sb="4" eb="5">
      <t>オウ</t>
    </rPh>
    <phoneticPr fontId="2"/>
  </si>
  <si>
    <t>中村　大悟</t>
    <rPh sb="0" eb="2">
      <t>ナカムラ</t>
    </rPh>
    <rPh sb="3" eb="5">
      <t>ダイゴ</t>
    </rPh>
    <phoneticPr fontId="2"/>
  </si>
  <si>
    <t>市立Ｓ</t>
    <rPh sb="0" eb="2">
      <t>イチリツ</t>
    </rPh>
    <phoneticPr fontId="2"/>
  </si>
  <si>
    <t>江藤　淳一朗</t>
    <rPh sb="0" eb="2">
      <t>エトウ</t>
    </rPh>
    <rPh sb="3" eb="5">
      <t>ジュンイチ</t>
    </rPh>
    <rPh sb="5" eb="6">
      <t>ロウ</t>
    </rPh>
    <phoneticPr fontId="2"/>
  </si>
  <si>
    <t>徳島ＶＹＳ</t>
    <rPh sb="0" eb="2">
      <t>トクシマ</t>
    </rPh>
    <phoneticPr fontId="2"/>
  </si>
  <si>
    <t>石本　遙士</t>
    <rPh sb="0" eb="2">
      <t>イシモト</t>
    </rPh>
    <rPh sb="3" eb="4">
      <t>ハルカ</t>
    </rPh>
    <rPh sb="4" eb="5">
      <t>シ</t>
    </rPh>
    <phoneticPr fontId="2"/>
  </si>
  <si>
    <t>徳島北S</t>
    <rPh sb="0" eb="3">
      <t>トクシマキタ</t>
    </rPh>
    <phoneticPr fontId="2"/>
  </si>
  <si>
    <t>二宮　蒼士</t>
    <rPh sb="0" eb="2">
      <t>ニノミヤ</t>
    </rPh>
    <rPh sb="3" eb="4">
      <t>アオ</t>
    </rPh>
    <rPh sb="4" eb="5">
      <t>ツカサ</t>
    </rPh>
    <phoneticPr fontId="2"/>
  </si>
  <si>
    <t>野口　蓮太</t>
    <phoneticPr fontId="2"/>
  </si>
  <si>
    <t>富岡東棄権</t>
    <rPh sb="0" eb="2">
      <t>トミオカ</t>
    </rPh>
    <rPh sb="2" eb="3">
      <t>ヒガシ</t>
    </rPh>
    <rPh sb="3" eb="5">
      <t>キケン</t>
    </rPh>
    <phoneticPr fontId="2"/>
  </si>
  <si>
    <t>正木　恒太郎</t>
    <rPh sb="0" eb="2">
      <t>マサキ</t>
    </rPh>
    <rPh sb="3" eb="4">
      <t>ヒサシ</t>
    </rPh>
    <rPh sb="4" eb="6">
      <t>タロウ</t>
    </rPh>
    <phoneticPr fontId="2"/>
  </si>
  <si>
    <t>池田辻</t>
    <rPh sb="0" eb="3">
      <t>イケダツジ</t>
    </rPh>
    <phoneticPr fontId="2"/>
  </si>
  <si>
    <t>徳商S</t>
    <rPh sb="0" eb="3">
      <t>トクショウs</t>
    </rPh>
    <phoneticPr fontId="2"/>
  </si>
  <si>
    <t>井坂　太翼</t>
    <rPh sb="0" eb="2">
      <t>イサカ</t>
    </rPh>
    <rPh sb="3" eb="4">
      <t>フト</t>
    </rPh>
    <rPh sb="4" eb="5">
      <t>ツバサ</t>
    </rPh>
    <phoneticPr fontId="2"/>
  </si>
  <si>
    <t>市立</t>
    <rPh sb="0" eb="2">
      <t>シリツ</t>
    </rPh>
    <phoneticPr fontId="2"/>
  </si>
  <si>
    <t>城ノ内</t>
    <rPh sb="0" eb="1">
      <t>ジョウ</t>
    </rPh>
    <rPh sb="2" eb="3">
      <t>ウチ</t>
    </rPh>
    <phoneticPr fontId="2"/>
  </si>
  <si>
    <t>民　昌樹</t>
    <rPh sb="0" eb="1">
      <t>タミ</t>
    </rPh>
    <rPh sb="2" eb="4">
      <t>マサキ</t>
    </rPh>
    <phoneticPr fontId="2"/>
  </si>
  <si>
    <t>徳島商Ｓ</t>
    <rPh sb="0" eb="3">
      <t>トクシマショウ</t>
    </rPh>
    <phoneticPr fontId="2"/>
  </si>
  <si>
    <t>倉橋　龍之介</t>
    <rPh sb="0" eb="2">
      <t>クラハシ</t>
    </rPh>
    <rPh sb="3" eb="6">
      <t>リュウノスケ</t>
    </rPh>
    <phoneticPr fontId="2"/>
  </si>
  <si>
    <t>科技高</t>
    <rPh sb="0" eb="3">
      <t>カギコウ</t>
    </rPh>
    <phoneticPr fontId="2"/>
  </si>
  <si>
    <t>つるぎ</t>
    <phoneticPr fontId="2"/>
  </si>
  <si>
    <t>徳商Ｓ</t>
    <rPh sb="0" eb="1">
      <t>トク</t>
    </rPh>
    <rPh sb="1" eb="2">
      <t>ショウ</t>
    </rPh>
    <phoneticPr fontId="2"/>
  </si>
  <si>
    <t>松村　勝太</t>
    <rPh sb="0" eb="2">
      <t>マツムラ</t>
    </rPh>
    <rPh sb="3" eb="5">
      <t>ショウタ</t>
    </rPh>
    <phoneticPr fontId="2"/>
  </si>
  <si>
    <t>つるぎ</t>
    <phoneticPr fontId="2"/>
  </si>
  <si>
    <t>T3-S</t>
    <phoneticPr fontId="2"/>
  </si>
  <si>
    <t>板野棄権</t>
    <rPh sb="0" eb="2">
      <t>イタノ</t>
    </rPh>
    <rPh sb="2" eb="4">
      <t>キケン</t>
    </rPh>
    <phoneticPr fontId="2"/>
  </si>
  <si>
    <t>大石　光馬</t>
    <rPh sb="0" eb="2">
      <t>オオイシ</t>
    </rPh>
    <rPh sb="3" eb="4">
      <t>ヒカリ</t>
    </rPh>
    <rPh sb="4" eb="5">
      <t>ウマ</t>
    </rPh>
    <phoneticPr fontId="2"/>
  </si>
  <si>
    <t>富岡東</t>
    <rPh sb="0" eb="3">
      <t>トミオカヒガシ</t>
    </rPh>
    <phoneticPr fontId="2"/>
  </si>
  <si>
    <t>小松島</t>
    <rPh sb="0" eb="3">
      <t>コマツシマ</t>
    </rPh>
    <phoneticPr fontId="2"/>
  </si>
  <si>
    <t>⑤</t>
    <phoneticPr fontId="2"/>
  </si>
  <si>
    <t>小松島Ｓ</t>
    <rPh sb="0" eb="3">
      <t>コマツシマ</t>
    </rPh>
    <phoneticPr fontId="2"/>
  </si>
  <si>
    <t>科技</t>
    <rPh sb="0" eb="2">
      <t>カギ</t>
    </rPh>
    <phoneticPr fontId="2"/>
  </si>
  <si>
    <t>山口　藍</t>
    <rPh sb="0" eb="2">
      <t>ヤマグチ</t>
    </rPh>
    <rPh sb="3" eb="4">
      <t>アイ</t>
    </rPh>
    <phoneticPr fontId="2"/>
  </si>
  <si>
    <t>TSV</t>
  </si>
  <si>
    <t>福永　翼</t>
    <rPh sb="0" eb="2">
      <t>フクナガ</t>
    </rPh>
    <rPh sb="3" eb="4">
      <t>ツバサ</t>
    </rPh>
    <phoneticPr fontId="2"/>
  </si>
  <si>
    <t>T3</t>
    <phoneticPr fontId="2"/>
  </si>
  <si>
    <t>平田　駿佑</t>
    <rPh sb="0" eb="2">
      <t>ヒラタ</t>
    </rPh>
    <rPh sb="3" eb="5">
      <t>シュンスケ</t>
    </rPh>
    <phoneticPr fontId="39"/>
  </si>
  <si>
    <t>披田　暁</t>
    <rPh sb="0" eb="2">
      <t>ヒダ</t>
    </rPh>
    <rPh sb="3" eb="4">
      <t>アキラ</t>
    </rPh>
    <phoneticPr fontId="39"/>
  </si>
  <si>
    <t>山下　太己</t>
    <rPh sb="0" eb="2">
      <t>ヤマシタ</t>
    </rPh>
    <rPh sb="3" eb="4">
      <t>タ</t>
    </rPh>
    <rPh sb="4" eb="5">
      <t>キ</t>
    </rPh>
    <phoneticPr fontId="2"/>
  </si>
  <si>
    <t>★久米　航太郎</t>
    <phoneticPr fontId="2"/>
  </si>
  <si>
    <t>川島</t>
    <rPh sb="0" eb="2">
      <t>カワシマ</t>
    </rPh>
    <phoneticPr fontId="2"/>
  </si>
  <si>
    <t>徳島商</t>
    <rPh sb="0" eb="3">
      <t>トクシマショウ</t>
    </rPh>
    <phoneticPr fontId="2"/>
  </si>
  <si>
    <t>警告</t>
    <rPh sb="0" eb="2">
      <t>ケイコク</t>
    </rPh>
    <phoneticPr fontId="2"/>
  </si>
  <si>
    <t>脇町</t>
    <rPh sb="0" eb="2">
      <t>ワキマチ</t>
    </rPh>
    <phoneticPr fontId="2"/>
  </si>
  <si>
    <t>阿波</t>
    <rPh sb="0" eb="2">
      <t>アワ</t>
    </rPh>
    <phoneticPr fontId="2"/>
  </si>
  <si>
    <t>谷口　広大</t>
    <rPh sb="0" eb="2">
      <t>タニグチ</t>
    </rPh>
    <rPh sb="3" eb="5">
      <t>コウダイ</t>
    </rPh>
    <phoneticPr fontId="2"/>
  </si>
  <si>
    <t>城ノ内</t>
    <rPh sb="0" eb="1">
      <t>ジョウ</t>
    </rPh>
    <rPh sb="2" eb="3">
      <t>ウチ</t>
    </rPh>
    <phoneticPr fontId="2"/>
  </si>
  <si>
    <t>対</t>
    <rPh sb="0" eb="1">
      <t>タイ</t>
    </rPh>
    <phoneticPr fontId="2"/>
  </si>
  <si>
    <t>城ノ内Ｓ</t>
    <rPh sb="0" eb="1">
      <t>ジョウ</t>
    </rPh>
    <rPh sb="2" eb="3">
      <t>ウチ</t>
    </rPh>
    <phoneticPr fontId="2"/>
  </si>
  <si>
    <t>高田　理央</t>
    <rPh sb="0" eb="2">
      <t>タカタ</t>
    </rPh>
    <rPh sb="3" eb="4">
      <t>リ</t>
    </rPh>
    <rPh sb="4" eb="5">
      <t>オウ</t>
    </rPh>
    <phoneticPr fontId="2"/>
  </si>
  <si>
    <t>富岡東</t>
    <rPh sb="0" eb="2">
      <t>トミオカ</t>
    </rPh>
    <rPh sb="2" eb="3">
      <t>ヒガシ</t>
    </rPh>
    <phoneticPr fontId="2"/>
  </si>
  <si>
    <t>川島Ｓ</t>
    <rPh sb="0" eb="2">
      <t>カワシマ</t>
    </rPh>
    <phoneticPr fontId="2"/>
  </si>
  <si>
    <t>徳島ＶＹＳ</t>
    <rPh sb="0" eb="2">
      <t>トクシマ</t>
    </rPh>
    <phoneticPr fontId="2"/>
  </si>
  <si>
    <t>村上　尋</t>
    <rPh sb="0" eb="2">
      <t>ムラカミ</t>
    </rPh>
    <rPh sb="3" eb="4">
      <t>ジン</t>
    </rPh>
    <phoneticPr fontId="2"/>
  </si>
  <si>
    <t>渦潮</t>
    <rPh sb="0" eb="2">
      <t>ウズシオ</t>
    </rPh>
    <phoneticPr fontId="2"/>
  </si>
  <si>
    <t>徳島北Ｓ</t>
    <rPh sb="0" eb="2">
      <t>トクシマ</t>
    </rPh>
    <rPh sb="2" eb="3">
      <t>キタ</t>
    </rPh>
    <phoneticPr fontId="2"/>
  </si>
  <si>
    <t>渦潮Ｓ</t>
    <rPh sb="0" eb="2">
      <t>ウズシオ</t>
    </rPh>
    <phoneticPr fontId="2"/>
  </si>
  <si>
    <t>生光Ｓ</t>
    <rPh sb="0" eb="2">
      <t>セイコウ</t>
    </rPh>
    <phoneticPr fontId="2"/>
  </si>
  <si>
    <t>古郷　颯大</t>
    <rPh sb="0" eb="1">
      <t>フル</t>
    </rPh>
    <rPh sb="1" eb="2">
      <t>サト</t>
    </rPh>
    <rPh sb="3" eb="5">
      <t>ソウタ</t>
    </rPh>
    <phoneticPr fontId="2"/>
  </si>
  <si>
    <t>徳島市立</t>
    <rPh sb="0" eb="2">
      <t>トクシマ</t>
    </rPh>
    <rPh sb="2" eb="4">
      <t>シリツ</t>
    </rPh>
    <phoneticPr fontId="2"/>
  </si>
  <si>
    <t>池田辻</t>
    <rPh sb="0" eb="2">
      <t>イケダ</t>
    </rPh>
    <rPh sb="2" eb="3">
      <t>ツジ</t>
    </rPh>
    <phoneticPr fontId="2"/>
  </si>
  <si>
    <t>市立Ｓ</t>
    <rPh sb="0" eb="2">
      <t>イチリツ</t>
    </rPh>
    <phoneticPr fontId="2"/>
  </si>
  <si>
    <t>城南Ｓ</t>
    <rPh sb="0" eb="2">
      <t>ジョウナン</t>
    </rPh>
    <phoneticPr fontId="2"/>
  </si>
  <si>
    <t>筒井　大智</t>
    <rPh sb="0" eb="2">
      <t>ツツイ</t>
    </rPh>
    <rPh sb="3" eb="5">
      <t>ダイチ</t>
    </rPh>
    <phoneticPr fontId="2"/>
  </si>
  <si>
    <t>海部</t>
    <rPh sb="0" eb="2">
      <t>カイフ</t>
    </rPh>
    <phoneticPr fontId="2"/>
  </si>
  <si>
    <t>前田　和輝</t>
    <rPh sb="0" eb="2">
      <t>マエダ</t>
    </rPh>
    <rPh sb="3" eb="5">
      <t>カズキ</t>
    </rPh>
    <phoneticPr fontId="2"/>
  </si>
  <si>
    <t>科技</t>
    <rPh sb="0" eb="2">
      <t>カギ</t>
    </rPh>
    <phoneticPr fontId="2"/>
  </si>
  <si>
    <t>城北</t>
    <rPh sb="0" eb="2">
      <t>ジョウホク</t>
    </rPh>
    <phoneticPr fontId="2"/>
  </si>
  <si>
    <t>尾田　達哉</t>
    <rPh sb="0" eb="2">
      <t>オダ</t>
    </rPh>
    <rPh sb="3" eb="5">
      <t>タツヤ</t>
    </rPh>
    <phoneticPr fontId="2"/>
  </si>
  <si>
    <t>千頭　崚</t>
  </si>
  <si>
    <t>野口　功竜</t>
    <rPh sb="0" eb="2">
      <t>ノグチ</t>
    </rPh>
    <rPh sb="3" eb="4">
      <t>コウ</t>
    </rPh>
    <rPh sb="4" eb="5">
      <t>リュウ</t>
    </rPh>
    <phoneticPr fontId="2"/>
  </si>
  <si>
    <t>②</t>
    <phoneticPr fontId="2"/>
  </si>
  <si>
    <t>第⑮節分</t>
    <rPh sb="0" eb="1">
      <t>ダイ</t>
    </rPh>
    <rPh sb="2" eb="3">
      <t>セツ</t>
    </rPh>
    <rPh sb="3" eb="4">
      <t>ブン</t>
    </rPh>
    <phoneticPr fontId="2"/>
  </si>
  <si>
    <t>台風24号
の影響で
順延
11/25or
12/8へ</t>
    <rPh sb="0" eb="2">
      <t>タイフウ</t>
    </rPh>
    <rPh sb="4" eb="5">
      <t>ゴウ</t>
    </rPh>
    <rPh sb="7" eb="9">
      <t>エイキョウ</t>
    </rPh>
    <rPh sb="11" eb="13">
      <t>ジュンエン</t>
    </rPh>
    <phoneticPr fontId="2"/>
  </si>
  <si>
    <t>つるぎ</t>
    <phoneticPr fontId="2"/>
  </si>
  <si>
    <t>池田Ｓ</t>
    <rPh sb="0" eb="2">
      <t>イケダ</t>
    </rPh>
    <phoneticPr fontId="2"/>
  </si>
  <si>
    <t>松木　勇海</t>
    <rPh sb="0" eb="2">
      <t>マツキ</t>
    </rPh>
    <rPh sb="3" eb="5">
      <t>イサミ</t>
    </rPh>
    <phoneticPr fontId="2"/>
  </si>
  <si>
    <t>張間　尋路</t>
    <rPh sb="0" eb="2">
      <t>ハリマ</t>
    </rPh>
    <rPh sb="3" eb="4">
      <t>ヒロシ</t>
    </rPh>
    <rPh sb="4" eb="5">
      <t>ロ</t>
    </rPh>
    <phoneticPr fontId="2"/>
  </si>
  <si>
    <t>石井　健太</t>
    <rPh sb="0" eb="2">
      <t>イシイ</t>
    </rPh>
    <rPh sb="3" eb="5">
      <t>ケンタ</t>
    </rPh>
    <phoneticPr fontId="2"/>
  </si>
  <si>
    <t>つるぎＳ</t>
    <phoneticPr fontId="2"/>
  </si>
  <si>
    <t>②</t>
    <phoneticPr fontId="2"/>
  </si>
  <si>
    <t>阿波</t>
    <rPh sb="0" eb="1">
      <t>クマ</t>
    </rPh>
    <rPh sb="1" eb="2">
      <t>ナミ</t>
    </rPh>
    <phoneticPr fontId="2"/>
  </si>
  <si>
    <t>科技S</t>
    <rPh sb="0" eb="2">
      <t>カギ</t>
    </rPh>
    <phoneticPr fontId="2"/>
  </si>
  <si>
    <r>
      <t>※</t>
    </r>
    <r>
      <rPr>
        <sz val="11"/>
        <color rgb="FF00FFFF"/>
        <rFont val="ＭＳ Ｐゴシック"/>
        <family val="3"/>
        <charset val="128"/>
        <scheme val="minor"/>
      </rPr>
      <t>青色</t>
    </r>
    <r>
      <rPr>
        <sz val="11"/>
        <color theme="1"/>
        <rFont val="ＭＳ Ｐゴシック"/>
        <family val="2"/>
        <charset val="128"/>
        <scheme val="minor"/>
      </rPr>
      <t>の網掛けはプロテクト解除です。</t>
    </r>
    <rPh sb="1" eb="3">
      <t>アオイロ</t>
    </rPh>
    <rPh sb="4" eb="6">
      <t>アミカ</t>
    </rPh>
    <rPh sb="13" eb="15">
      <t>カイジョ</t>
    </rPh>
    <phoneticPr fontId="2"/>
  </si>
  <si>
    <t>第⑱節分</t>
    <rPh sb="0" eb="1">
      <t>ダイ</t>
    </rPh>
    <rPh sb="2" eb="4">
      <t>セツブン</t>
    </rPh>
    <phoneticPr fontId="2"/>
  </si>
  <si>
    <t>11/23日へ</t>
    <rPh sb="5" eb="6">
      <t>ニチ</t>
    </rPh>
    <phoneticPr fontId="2"/>
  </si>
  <si>
    <t>佐野　陸斗</t>
    <rPh sb="0" eb="2">
      <t>サノ</t>
    </rPh>
    <rPh sb="3" eb="4">
      <t>リク</t>
    </rPh>
    <rPh sb="4" eb="5">
      <t>ト</t>
    </rPh>
    <phoneticPr fontId="2"/>
  </si>
  <si>
    <t>折坂　修飛</t>
    <rPh sb="0" eb="2">
      <t>オリサカ</t>
    </rPh>
    <rPh sb="3" eb="4">
      <t>シュウ</t>
    </rPh>
    <rPh sb="4" eb="5">
      <t>ヒ</t>
    </rPh>
    <phoneticPr fontId="2"/>
  </si>
  <si>
    <t>平井　完弥</t>
    <rPh sb="0" eb="2">
      <t>ヒライ</t>
    </rPh>
    <rPh sb="3" eb="4">
      <t>カン</t>
    </rPh>
    <rPh sb="4" eb="5">
      <t>ヤ</t>
    </rPh>
    <phoneticPr fontId="2"/>
  </si>
  <si>
    <t>審判部（岡田）</t>
    <rPh sb="0" eb="3">
      <t>シンパンブ</t>
    </rPh>
    <rPh sb="4" eb="6">
      <t>オカダ</t>
    </rPh>
    <phoneticPr fontId="2"/>
  </si>
  <si>
    <t>松原　蓮</t>
    <rPh sb="0" eb="2">
      <t>マツバラ</t>
    </rPh>
    <rPh sb="3" eb="4">
      <t>レン</t>
    </rPh>
    <phoneticPr fontId="2"/>
  </si>
  <si>
    <t>プロテクト一覧（第⑱節）</t>
    <rPh sb="5" eb="7">
      <t>イチラン</t>
    </rPh>
    <rPh sb="8" eb="9">
      <t>ダイ</t>
    </rPh>
    <rPh sb="10" eb="11">
      <t>セツ</t>
    </rPh>
    <phoneticPr fontId="2"/>
  </si>
  <si>
    <t>11/23　対　小松島S（消化済）　</t>
    <rPh sb="6" eb="7">
      <t>タイ</t>
    </rPh>
    <rPh sb="8" eb="11">
      <t>コマツシマ</t>
    </rPh>
    <rPh sb="13" eb="15">
      <t>ショウカ</t>
    </rPh>
    <rPh sb="15" eb="16">
      <t>ス</t>
    </rPh>
    <phoneticPr fontId="2"/>
  </si>
  <si>
    <t>田中　大翔</t>
    <rPh sb="0" eb="2">
      <t>タナカ</t>
    </rPh>
    <rPh sb="3" eb="4">
      <t>オオ</t>
    </rPh>
    <rPh sb="4" eb="5">
      <t>カケル</t>
    </rPh>
    <phoneticPr fontId="2"/>
  </si>
  <si>
    <t>城ノ内</t>
    <rPh sb="0" eb="1">
      <t>ジョウ</t>
    </rPh>
    <rPh sb="2" eb="3">
      <t>ウチ</t>
    </rPh>
    <phoneticPr fontId="2"/>
  </si>
  <si>
    <t>片岡　岳大</t>
    <rPh sb="0" eb="2">
      <t>カタオカ</t>
    </rPh>
    <rPh sb="3" eb="4">
      <t>ガク</t>
    </rPh>
    <rPh sb="4" eb="5">
      <t>ダイ</t>
    </rPh>
    <phoneticPr fontId="2"/>
  </si>
  <si>
    <t>市立</t>
    <rPh sb="0" eb="2">
      <t>イチリツ</t>
    </rPh>
    <phoneticPr fontId="2"/>
  </si>
  <si>
    <t>池田</t>
    <rPh sb="0" eb="2">
      <t>イケダ</t>
    </rPh>
    <phoneticPr fontId="2"/>
  </si>
  <si>
    <t>警告</t>
    <rPh sb="0" eb="2">
      <t>ケイコク</t>
    </rPh>
    <phoneticPr fontId="2"/>
  </si>
  <si>
    <t>審判部（近藤）</t>
    <rPh sb="0" eb="3">
      <t>シンパンブ</t>
    </rPh>
    <rPh sb="4" eb="6">
      <t>コンドウ</t>
    </rPh>
    <phoneticPr fontId="2"/>
  </si>
  <si>
    <t>鈴木　凌太</t>
    <rPh sb="0" eb="2">
      <t>スズキ</t>
    </rPh>
    <rPh sb="3" eb="5">
      <t>リョウタ</t>
    </rPh>
    <phoneticPr fontId="2"/>
  </si>
  <si>
    <t>生光棄権</t>
    <rPh sb="0" eb="2">
      <t>セイコウ</t>
    </rPh>
    <rPh sb="2" eb="4">
      <t>キケン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</si>
</sst>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neral"/>
    <numFmt numFmtId="177" formatCode="0_ "/>
    <numFmt numFmtId="178" formatCode="0_);[Red]\(0\)"/>
  </numFmts>
  <fonts count="57">
    <font>
      <sz val="11"/>
      <color theme="1"/>
      <name val="ＭＳ Ｐゴシック"/>
      <family val="2"/>
      <charset val="128"/>
      <scheme val="minor"/>
    </font>
    <font>
      <sz val="14"/>
      <name val="HG丸ｺﾞｼｯｸM-PRO"/>
      <family val="3"/>
      <charset val="128"/>
    </font>
    <font>
      <sz val="6"/>
      <name val="ＭＳ Ｐゴシック"/>
      <family val="2"/>
      <charset val="128"/>
      <scheme val="minor"/>
    </font>
    <font>
      <sz val="6"/>
      <name val="ＭＳ Ｐゴシック"/>
      <family val="3"/>
      <charset val="128"/>
    </font>
    <font>
      <sz val="10"/>
      <name val="ＭＳ Ｐ明朝"/>
      <family val="1"/>
      <charset val="128"/>
    </font>
    <font>
      <sz val="8"/>
      <name val="ＭＳ Ｐ明朝"/>
      <family val="1"/>
      <charset val="128"/>
    </font>
    <font>
      <sz val="11"/>
      <name val="ＭＳ Ｐ明朝"/>
      <family val="1"/>
      <charset val="128"/>
    </font>
    <font>
      <sz val="9"/>
      <name val="ＭＳ Ｐ明朝"/>
      <family val="1"/>
      <charset val="128"/>
    </font>
    <font>
      <sz val="10"/>
      <color theme="1"/>
      <name val="ＭＳ Ｐゴシック"/>
      <family val="2"/>
      <charset val="128"/>
      <scheme val="minor"/>
    </font>
    <font>
      <sz val="10"/>
      <color theme="1"/>
      <name val="ＭＳ Ｐ明朝"/>
      <family val="1"/>
      <charset val="128"/>
    </font>
    <font>
      <sz val="11"/>
      <color rgb="FF000000"/>
      <name val="ＭＳ Ｐゴシック1"/>
      <family val="3"/>
      <charset val="128"/>
    </font>
    <font>
      <sz val="11"/>
      <color theme="1"/>
      <name val="ＭＳ Ｐ明朝"/>
      <family val="1"/>
      <charset val="128"/>
    </font>
    <font>
      <sz val="8"/>
      <color theme="1"/>
      <name val="ＭＳ Ｐ明朝"/>
      <family val="1"/>
      <charset val="128"/>
    </font>
    <font>
      <sz val="11"/>
      <name val="ＭＳ Ｐゴシック"/>
      <family val="3"/>
      <charset val="128"/>
    </font>
    <font>
      <sz val="18"/>
      <color theme="1"/>
      <name val="ＭＳ Ｐゴシック"/>
      <family val="3"/>
      <charset val="128"/>
      <scheme val="minor"/>
    </font>
    <font>
      <sz val="9"/>
      <color indexed="8"/>
      <name val="ＭＳ Ｐ明朝"/>
      <family val="1"/>
      <charset val="128"/>
    </font>
    <font>
      <sz val="11"/>
      <color theme="0"/>
      <name val="ＭＳ Ｐゴシック"/>
      <family val="3"/>
      <charset val="128"/>
      <scheme val="minor"/>
    </font>
    <font>
      <sz val="20"/>
      <name val="ＭＳ Ｐゴシック"/>
      <family val="3"/>
      <charset val="128"/>
    </font>
    <font>
      <b/>
      <sz val="16"/>
      <name val="ＭＳ Ｐゴシック"/>
      <family val="3"/>
      <charset val="128"/>
    </font>
    <font>
      <b/>
      <sz val="12"/>
      <name val="ＭＳ Ｐゴシック"/>
      <family val="3"/>
      <charset val="128"/>
    </font>
    <font>
      <sz val="18"/>
      <name val="ＭＳ Ｐゴシック"/>
      <family val="3"/>
      <charset val="128"/>
    </font>
    <font>
      <sz val="48"/>
      <name val="ＭＳ Ｐゴシック"/>
      <family val="3"/>
      <charset val="128"/>
    </font>
    <font>
      <sz val="9"/>
      <name val="ＭＳ Ｐゴシック"/>
      <family val="3"/>
      <charset val="128"/>
    </font>
    <font>
      <b/>
      <i/>
      <sz val="14"/>
      <name val="ＭＳ Ｐゴシック"/>
      <family val="3"/>
      <charset val="128"/>
    </font>
    <font>
      <sz val="16"/>
      <name val="ＭＳ Ｐ明朝"/>
      <family val="1"/>
      <charset val="128"/>
    </font>
    <font>
      <sz val="14"/>
      <name val="ＭＳ Ｐゴシック"/>
      <family val="3"/>
      <charset val="128"/>
    </font>
    <font>
      <sz val="8"/>
      <name val="ＭＳ Ｐゴシック"/>
      <family val="3"/>
      <charset val="128"/>
    </font>
    <font>
      <b/>
      <sz val="12"/>
      <color theme="1"/>
      <name val="ＭＳ Ｐゴシック"/>
      <family val="3"/>
      <charset val="128"/>
      <scheme val="minor"/>
    </font>
    <font>
      <sz val="11"/>
      <color theme="0"/>
      <name val="ＭＳ Ｐゴシック"/>
      <family val="2"/>
      <charset val="128"/>
      <scheme val="minor"/>
    </font>
    <font>
      <b/>
      <sz val="14"/>
      <color theme="0"/>
      <name val="HG丸ｺﾞｼｯｸM-PRO"/>
      <family val="3"/>
      <charset val="128"/>
    </font>
    <font>
      <sz val="11"/>
      <name val="ＭＳ Ｐゴシック"/>
      <family val="2"/>
      <charset val="128"/>
      <scheme val="minor"/>
    </font>
    <font>
      <sz val="14"/>
      <color theme="1"/>
      <name val="ＭＳ Ｐゴシック"/>
      <family val="3"/>
      <charset val="128"/>
      <scheme val="minor"/>
    </font>
    <font>
      <b/>
      <sz val="11"/>
      <color theme="0"/>
      <name val="ＭＳ Ｐゴシック"/>
      <family val="3"/>
      <charset val="128"/>
      <scheme val="minor"/>
    </font>
    <font>
      <sz val="11"/>
      <color theme="1"/>
      <name val="ＭＳ Ｐゴシック"/>
      <family val="3"/>
      <charset val="128"/>
      <scheme val="minor"/>
    </font>
    <font>
      <sz val="9"/>
      <color theme="0"/>
      <name val="ＭＳ Ｐ明朝"/>
      <family val="1"/>
      <charset val="128"/>
    </font>
    <font>
      <sz val="11"/>
      <name val="ＭＳ Ｐゴシック"/>
      <family val="3"/>
      <charset val="128"/>
      <scheme val="minor"/>
    </font>
    <font>
      <b/>
      <sz val="14"/>
      <color theme="0"/>
      <name val="AR P丸ゴシック体M"/>
      <family val="3"/>
      <charset val="128"/>
    </font>
    <font>
      <sz val="18"/>
      <color theme="1"/>
      <name val="ＭＳ Ｐゴシック"/>
      <family val="2"/>
      <charset val="128"/>
      <scheme val="minor"/>
    </font>
    <font>
      <sz val="14"/>
      <color theme="1"/>
      <name val="ＭＳ Ｐゴシック"/>
      <family val="2"/>
      <charset val="128"/>
      <scheme val="minor"/>
    </font>
    <font>
      <sz val="11"/>
      <color indexed="8"/>
      <name val="ＭＳ Ｐゴシック"/>
      <family val="3"/>
      <charset val="128"/>
    </font>
    <font>
      <sz val="12"/>
      <name val="ＭＳ Ｐゴシック"/>
      <family val="3"/>
      <charset val="128"/>
    </font>
    <font>
      <sz val="10"/>
      <name val="ＭＳ Ｐゴシック"/>
      <family val="3"/>
      <charset val="128"/>
    </font>
    <font>
      <sz val="12"/>
      <color theme="1"/>
      <name val="ＭＳ Ｐゴシック"/>
      <family val="2"/>
      <charset val="128"/>
      <scheme val="minor"/>
    </font>
    <font>
      <sz val="11"/>
      <color rgb="FF9C0006"/>
      <name val="ＭＳ Ｐゴシック"/>
      <family val="2"/>
      <charset val="128"/>
      <scheme val="minor"/>
    </font>
    <font>
      <sz val="10"/>
      <color rgb="FFFF0000"/>
      <name val="ＭＳ Ｐ明朝"/>
      <family val="1"/>
      <charset val="128"/>
    </font>
    <font>
      <sz val="11"/>
      <color rgb="FFFF0000"/>
      <name val="ＭＳ Ｐゴシック"/>
      <family val="3"/>
      <charset val="128"/>
      <scheme val="minor"/>
    </font>
    <font>
      <sz val="11"/>
      <color theme="0"/>
      <name val="ＭＳ Ｐ明朝"/>
      <family val="1"/>
      <charset val="128"/>
    </font>
    <font>
      <b/>
      <sz val="11"/>
      <color theme="1"/>
      <name val="ＭＳ Ｐゴシック"/>
      <family val="2"/>
      <charset val="128"/>
      <scheme val="minor"/>
    </font>
    <font>
      <sz val="10"/>
      <color rgb="FF0070C0"/>
      <name val="ＭＳ Ｐ明朝"/>
      <family val="1"/>
      <charset val="128"/>
    </font>
    <font>
      <sz val="12"/>
      <name val="ＭＳ Ｐ明朝"/>
      <family val="1"/>
      <charset val="128"/>
    </font>
    <font>
      <sz val="6"/>
      <color theme="1"/>
      <name val="ＭＳ Ｐ明朝"/>
      <family val="1"/>
      <charset val="128"/>
    </font>
    <font>
      <sz val="14"/>
      <color theme="1"/>
      <name val="ＭＳ Ｐ明朝"/>
      <family val="1"/>
      <charset val="128"/>
    </font>
    <font>
      <sz val="18"/>
      <color theme="1"/>
      <name val="ＭＳ Ｐ明朝"/>
      <family val="1"/>
      <charset val="128"/>
    </font>
    <font>
      <sz val="11"/>
      <name val="ＭＳ Ｐゴシック"/>
      <family val="3"/>
      <charset val="128"/>
      <scheme val="major"/>
    </font>
    <font>
      <sz val="8"/>
      <color theme="1"/>
      <name val="メイリオ"/>
      <family val="3"/>
      <charset val="128"/>
    </font>
    <font>
      <sz val="10"/>
      <color theme="0"/>
      <name val="ＭＳ Ｐ明朝"/>
      <family val="1"/>
      <charset val="128"/>
    </font>
    <font>
      <sz val="11"/>
      <color rgb="FF00FFFF"/>
      <name val="ＭＳ Ｐゴシック"/>
      <family val="3"/>
      <charset val="128"/>
      <scheme val="minor"/>
    </font>
  </fonts>
  <fills count="25">
    <fill>
      <patternFill patternType="none"/>
    </fill>
    <fill>
      <patternFill patternType="gray125"/>
    </fill>
    <fill>
      <patternFill patternType="solid">
        <fgColor theme="1"/>
        <bgColor indexed="64"/>
      </patternFill>
    </fill>
    <fill>
      <patternFill patternType="solid">
        <fgColor rgb="FF92D050"/>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99FF"/>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FFFF00"/>
        <bgColor indexed="64"/>
      </patternFill>
    </fill>
    <fill>
      <patternFill patternType="solid">
        <fgColor rgb="FFC00000"/>
        <bgColor indexed="64"/>
      </patternFill>
    </fill>
    <fill>
      <patternFill patternType="solid">
        <fgColor rgb="FFFF9999"/>
        <bgColor indexed="64"/>
      </patternFill>
    </fill>
    <fill>
      <patternFill patternType="solid">
        <fgColor rgb="FF00FFFF"/>
        <bgColor indexed="64"/>
      </patternFill>
    </fill>
    <fill>
      <patternFill patternType="solid">
        <fgColor rgb="FFFFC7CE"/>
      </patternFill>
    </fill>
    <fill>
      <patternFill patternType="solid">
        <fgColor rgb="FF3B33E5"/>
        <bgColor indexed="64"/>
      </patternFill>
    </fill>
    <fill>
      <patternFill patternType="solid">
        <fgColor rgb="FFC0504D"/>
        <bgColor indexed="64"/>
      </patternFill>
    </fill>
    <fill>
      <patternFill patternType="solid">
        <fgColor rgb="FFFABF8F"/>
        <bgColor indexed="64"/>
      </patternFill>
    </fill>
    <fill>
      <patternFill patternType="solid">
        <fgColor theme="3" tint="0.59999389629810485"/>
        <bgColor indexed="64"/>
      </patternFill>
    </fill>
    <fill>
      <patternFill patternType="solid">
        <fgColor rgb="FFCC66FF"/>
        <bgColor indexed="64"/>
      </patternFill>
    </fill>
    <fill>
      <patternFill patternType="solid">
        <fgColor rgb="FFB1A0C7"/>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2119C5"/>
        <bgColor indexed="64"/>
      </patternFill>
    </fill>
  </fills>
  <borders count="15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double">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diagonal/>
    </border>
    <border>
      <left/>
      <right style="double">
        <color indexed="64"/>
      </right>
      <top style="thin">
        <color indexed="64"/>
      </top>
      <bottom/>
      <diagonal/>
    </border>
    <border diagonalDown="1">
      <left style="thin">
        <color indexed="64"/>
      </left>
      <right/>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Down="1">
      <left/>
      <right/>
      <top/>
      <bottom style="medium">
        <color indexed="64"/>
      </bottom>
      <diagonal style="thin">
        <color indexed="64"/>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double">
        <color indexed="64"/>
      </right>
      <top/>
      <bottom/>
      <diagonal/>
    </border>
    <border>
      <left style="double">
        <color indexed="64"/>
      </left>
      <right style="thin">
        <color indexed="64"/>
      </right>
      <top style="medium">
        <color indexed="64"/>
      </top>
      <bottom/>
      <diagonal/>
    </border>
    <border diagonalDown="1">
      <left style="medium">
        <color indexed="64"/>
      </left>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medium">
        <color indexed="64"/>
      </right>
      <top/>
      <bottom style="thin">
        <color indexed="64"/>
      </bottom>
      <diagonal/>
    </border>
    <border>
      <left style="medium">
        <color indexed="64"/>
      </left>
      <right/>
      <top style="hair">
        <color indexed="64"/>
      </top>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diagonalDown="1">
      <left style="thin">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right/>
      <top/>
      <bottom style="double">
        <color indexed="64"/>
      </bottom>
      <diagonal/>
    </border>
    <border>
      <left style="hair">
        <color indexed="64"/>
      </left>
      <right/>
      <top/>
      <bottom/>
      <diagonal/>
    </border>
    <border>
      <left style="hair">
        <color indexed="64"/>
      </left>
      <right/>
      <top style="hair">
        <color indexed="64"/>
      </top>
      <bottom/>
      <diagonal/>
    </border>
    <border>
      <left/>
      <right style="hair">
        <color indexed="64"/>
      </right>
      <top/>
      <bottom/>
      <diagonal/>
    </border>
    <border diagonalDown="1">
      <left style="medium">
        <color indexed="64"/>
      </left>
      <right/>
      <top style="medium">
        <color indexed="64"/>
      </top>
      <bottom style="medium">
        <color indexed="64"/>
      </bottom>
      <diagonal style="thin">
        <color indexed="64"/>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diagonal/>
    </border>
    <border diagonalDown="1">
      <left style="medium">
        <color indexed="64"/>
      </left>
      <right style="medium">
        <color indexed="64"/>
      </right>
      <top style="medium">
        <color indexed="64"/>
      </top>
      <bottom style="medium">
        <color indexed="64"/>
      </bottom>
      <diagonal style="thin">
        <color indexed="64"/>
      </diagonal>
    </border>
    <border>
      <left style="double">
        <color indexed="64"/>
      </left>
      <right style="medium">
        <color indexed="64"/>
      </right>
      <top style="medium">
        <color indexed="64"/>
      </top>
      <bottom/>
      <diagonal/>
    </border>
    <border>
      <left/>
      <right style="double">
        <color indexed="64"/>
      </right>
      <top/>
      <bottom style="hair">
        <color indexed="64"/>
      </bottom>
      <diagonal/>
    </border>
    <border>
      <left/>
      <right style="double">
        <color indexed="64"/>
      </right>
      <top style="hair">
        <color indexed="64"/>
      </top>
      <bottom/>
      <diagonal/>
    </border>
    <border diagonalDown="1">
      <left/>
      <right style="double">
        <color indexed="64"/>
      </right>
      <top style="thin">
        <color indexed="64"/>
      </top>
      <bottom/>
      <diagonal style="thin">
        <color indexed="64"/>
      </diagonal>
    </border>
    <border diagonalDown="1">
      <left/>
      <right style="double">
        <color indexed="64"/>
      </right>
      <top/>
      <bottom/>
      <diagonal style="thin">
        <color indexed="64"/>
      </diagonal>
    </border>
    <border diagonalDown="1">
      <left/>
      <right style="double">
        <color indexed="64"/>
      </right>
      <top/>
      <bottom style="medium">
        <color indexed="64"/>
      </bottom>
      <diagonal style="thin">
        <color indexed="64"/>
      </diagonal>
    </border>
    <border>
      <left style="thin">
        <color indexed="64"/>
      </left>
      <right/>
      <top style="thick">
        <color indexed="64"/>
      </top>
      <bottom/>
      <diagonal/>
    </border>
    <border>
      <left/>
      <right/>
      <top style="thick">
        <color indexed="64"/>
      </top>
      <bottom/>
      <diagonal/>
    </border>
    <border>
      <left/>
      <right style="medium">
        <color indexed="64"/>
      </right>
      <top style="medium">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7">
    <xf numFmtId="0" fontId="0" fillId="0" borderId="0">
      <alignment vertical="center"/>
    </xf>
    <xf numFmtId="176" fontId="10" fillId="0" borderId="0">
      <alignment vertical="center"/>
    </xf>
    <xf numFmtId="0" fontId="33" fillId="0" borderId="0">
      <alignment vertical="center"/>
    </xf>
    <xf numFmtId="0" fontId="39" fillId="0" borderId="0"/>
    <xf numFmtId="0" fontId="33" fillId="0" borderId="0">
      <alignment vertical="center"/>
    </xf>
    <xf numFmtId="0" fontId="43" fillId="15" borderId="0" applyNumberFormat="0" applyBorder="0" applyAlignment="0" applyProtection="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1358">
    <xf numFmtId="0" fontId="0" fillId="0" borderId="0" xfId="0">
      <alignment vertical="center"/>
    </xf>
    <xf numFmtId="0" fontId="0" fillId="0" borderId="0" xfId="0" applyAlignment="1" applyProtection="1">
      <protection locked="0"/>
    </xf>
    <xf numFmtId="0" fontId="5" fillId="0" borderId="7" xfId="0" applyFont="1" applyFill="1" applyBorder="1" applyAlignment="1" applyProtection="1">
      <alignment horizontal="distributed" vertical="center"/>
    </xf>
    <xf numFmtId="0" fontId="4" fillId="0" borderId="8" xfId="0" applyFont="1" applyFill="1" applyBorder="1" applyAlignment="1" applyProtection="1">
      <alignment horizontal="distributed" vertical="center"/>
    </xf>
    <xf numFmtId="0" fontId="4" fillId="0" borderId="8"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6" fillId="0" borderId="0" xfId="0" applyFont="1" applyAlignment="1" applyProtection="1">
      <protection locked="0"/>
    </xf>
    <xf numFmtId="0" fontId="4" fillId="0" borderId="56" xfId="0" applyFont="1" applyBorder="1" applyAlignment="1" applyProtection="1">
      <alignment horizontal="center" vertical="center"/>
      <protection locked="0"/>
    </xf>
    <xf numFmtId="0" fontId="4" fillId="0" borderId="0" xfId="0" applyFont="1" applyFill="1" applyBorder="1" applyAlignment="1">
      <alignment vertical="center"/>
    </xf>
    <xf numFmtId="0" fontId="1" fillId="0" borderId="0" xfId="0" applyFont="1" applyAlignment="1"/>
    <xf numFmtId="0" fontId="4" fillId="0" borderId="15" xfId="0" applyFont="1" applyBorder="1" applyAlignment="1" applyProtection="1">
      <alignment horizontal="center" vertical="center" shrinkToFit="1"/>
      <protection locked="0"/>
    </xf>
    <xf numFmtId="0" fontId="4" fillId="0" borderId="0" xfId="0" applyFont="1" applyFill="1" applyBorder="1" applyAlignment="1" applyProtection="1">
      <alignment vertical="center"/>
      <protection locked="0"/>
    </xf>
    <xf numFmtId="56" fontId="4" fillId="0" borderId="18" xfId="0" applyNumberFormat="1" applyFont="1" applyFill="1" applyBorder="1" applyAlignment="1" applyProtection="1">
      <alignment horizontal="center" vertical="center" wrapText="1"/>
      <protection locked="0"/>
    </xf>
    <xf numFmtId="0" fontId="0" fillId="0" borderId="0" xfId="0" applyFill="1">
      <alignment vertical="center"/>
    </xf>
    <xf numFmtId="0" fontId="0" fillId="0" borderId="0" xfId="0">
      <alignment vertical="center"/>
    </xf>
    <xf numFmtId="0" fontId="11" fillId="0" borderId="55"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lignment horizontal="distributed" vertical="center"/>
    </xf>
    <xf numFmtId="0" fontId="12"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14" fillId="0" borderId="0" xfId="0" applyFont="1" applyFill="1" applyAlignment="1" applyProtection="1">
      <protection locked="0"/>
    </xf>
    <xf numFmtId="0" fontId="6" fillId="0" borderId="0" xfId="0" applyFont="1" applyFill="1" applyAlignment="1" applyProtection="1">
      <protection locked="0"/>
    </xf>
    <xf numFmtId="0" fontId="7" fillId="0" borderId="14" xfId="0" applyNumberFormat="1" applyFont="1" applyFill="1" applyBorder="1" applyAlignment="1" applyProtection="1">
      <alignment horizontal="center" vertical="center"/>
      <protection locked="0"/>
    </xf>
    <xf numFmtId="0" fontId="7" fillId="0" borderId="15" xfId="0" applyNumberFormat="1" applyFont="1" applyFill="1" applyBorder="1" applyAlignment="1" applyProtection="1">
      <alignment horizontal="center" vertical="center"/>
    </xf>
    <xf numFmtId="0" fontId="7" fillId="0" borderId="16" xfId="0" applyNumberFormat="1" applyFont="1" applyFill="1" applyBorder="1" applyAlignment="1" applyProtection="1">
      <alignment horizontal="center" vertical="center"/>
      <protection locked="0"/>
    </xf>
    <xf numFmtId="0" fontId="7" fillId="0" borderId="0" xfId="0" applyFont="1" applyFill="1" applyAlignment="1" applyProtection="1">
      <protection locked="0"/>
    </xf>
    <xf numFmtId="0" fontId="7" fillId="0" borderId="108" xfId="0" applyNumberFormat="1" applyFont="1" applyFill="1" applyBorder="1" applyAlignment="1" applyProtection="1">
      <alignment horizontal="center" vertical="center"/>
      <protection locked="0"/>
    </xf>
    <xf numFmtId="0" fontId="7" fillId="0" borderId="109" xfId="0" applyNumberFormat="1" applyFont="1" applyFill="1" applyBorder="1" applyAlignment="1" applyProtection="1">
      <alignment horizontal="center" vertical="center"/>
    </xf>
    <xf numFmtId="0" fontId="7" fillId="0" borderId="110" xfId="0" applyNumberFormat="1" applyFont="1" applyFill="1" applyBorder="1" applyAlignment="1" applyProtection="1">
      <alignment horizontal="center" vertical="center"/>
      <protection locked="0"/>
    </xf>
    <xf numFmtId="0" fontId="7" fillId="0" borderId="109" xfId="0" applyNumberFormat="1" applyFont="1" applyFill="1" applyBorder="1" applyAlignment="1" applyProtection="1">
      <alignment horizontal="center" vertical="center"/>
      <protection locked="0"/>
    </xf>
    <xf numFmtId="0" fontId="7" fillId="0" borderId="33" xfId="0" applyNumberFormat="1" applyFont="1" applyFill="1" applyBorder="1" applyAlignment="1" applyProtection="1">
      <alignment horizontal="center" vertical="center"/>
    </xf>
    <xf numFmtId="0" fontId="7" fillId="0" borderId="34" xfId="0" applyNumberFormat="1" applyFont="1" applyFill="1" applyBorder="1" applyAlignment="1" applyProtection="1">
      <alignment horizontal="center" vertical="center"/>
    </xf>
    <xf numFmtId="0" fontId="7" fillId="0" borderId="35" xfId="0" applyNumberFormat="1" applyFont="1" applyFill="1" applyBorder="1" applyAlignment="1" applyProtection="1">
      <alignment horizontal="center" vertical="center"/>
    </xf>
    <xf numFmtId="0" fontId="7" fillId="0" borderId="39" xfId="0" applyNumberFormat="1" applyFont="1" applyFill="1" applyBorder="1" applyAlignment="1" applyProtection="1">
      <alignment horizontal="center" vertical="center"/>
      <protection locked="0"/>
    </xf>
    <xf numFmtId="0" fontId="7" fillId="0" borderId="35" xfId="0" applyNumberFormat="1" applyFont="1" applyFill="1" applyBorder="1" applyAlignment="1" applyProtection="1">
      <alignment horizontal="center" vertical="center"/>
      <protection locked="0"/>
    </xf>
    <xf numFmtId="0" fontId="7" fillId="0" borderId="34" xfId="0" applyNumberFormat="1" applyFont="1" applyFill="1" applyBorder="1" applyAlignment="1" applyProtection="1">
      <alignment horizontal="center" vertical="center"/>
      <protection locked="0"/>
    </xf>
    <xf numFmtId="0" fontId="7" fillId="0" borderId="115" xfId="0" applyNumberFormat="1" applyFont="1" applyFill="1" applyBorder="1" applyAlignment="1" applyProtection="1">
      <alignment horizontal="center" vertical="center"/>
    </xf>
    <xf numFmtId="0" fontId="7" fillId="0" borderId="110" xfId="0" applyNumberFormat="1" applyFont="1" applyFill="1" applyBorder="1" applyAlignment="1" applyProtection="1">
      <alignment horizontal="center" vertical="center"/>
    </xf>
    <xf numFmtId="0" fontId="7" fillId="0" borderId="39" xfId="0" applyNumberFormat="1" applyFont="1" applyFill="1" applyBorder="1" applyAlignment="1" applyProtection="1">
      <alignment horizontal="center" vertical="center"/>
    </xf>
    <xf numFmtId="0" fontId="7" fillId="0" borderId="108" xfId="0" applyNumberFormat="1" applyFont="1" applyFill="1" applyBorder="1" applyAlignment="1" applyProtection="1">
      <alignment horizontal="center" vertical="center"/>
    </xf>
    <xf numFmtId="0" fontId="17" fillId="0" borderId="0" xfId="0" applyFont="1" applyBorder="1" applyAlignment="1">
      <alignment horizontal="center" vertical="center"/>
    </xf>
    <xf numFmtId="0" fontId="0" fillId="0" borderId="0" xfId="0" applyAlignment="1"/>
    <xf numFmtId="0" fontId="18" fillId="0" borderId="0" xfId="0" applyFont="1" applyBorder="1" applyAlignment="1">
      <alignment horizontal="center" wrapText="1"/>
    </xf>
    <xf numFmtId="0" fontId="17" fillId="0" borderId="0" xfId="0" applyFont="1" applyBorder="1" applyAlignment="1">
      <alignment horizontal="left"/>
    </xf>
    <xf numFmtId="0" fontId="17" fillId="0" borderId="105" xfId="0" applyFont="1" applyBorder="1" applyAlignment="1">
      <alignment horizontal="center"/>
    </xf>
    <xf numFmtId="0" fontId="19" fillId="0" borderId="124" xfId="0" applyFont="1" applyBorder="1" applyAlignment="1">
      <alignment horizontal="center" vertical="center"/>
    </xf>
    <xf numFmtId="0" fontId="0" fillId="0" borderId="0" xfId="0" applyBorder="1" applyAlignment="1"/>
    <xf numFmtId="0" fontId="19" fillId="0" borderId="125" xfId="0" applyFont="1" applyBorder="1" applyAlignment="1">
      <alignment horizontal="center" vertical="center"/>
    </xf>
    <xf numFmtId="0" fontId="20" fillId="0" borderId="0" xfId="0" applyFont="1" applyAlignment="1">
      <alignment vertical="center"/>
    </xf>
    <xf numFmtId="0" fontId="20" fillId="0" borderId="0" xfId="0" applyFont="1" applyBorder="1" applyAlignment="1">
      <alignment vertical="center" wrapText="1"/>
    </xf>
    <xf numFmtId="0" fontId="20" fillId="0" borderId="126" xfId="0" applyFont="1" applyBorder="1" applyAlignment="1">
      <alignment vertical="center"/>
    </xf>
    <xf numFmtId="0" fontId="22" fillId="0" borderId="105" xfId="0" applyFont="1" applyBorder="1" applyAlignment="1">
      <alignment horizontal="left" vertical="center"/>
    </xf>
    <xf numFmtId="0" fontId="0" fillId="0" borderId="105" xfId="0" applyBorder="1" applyAlignment="1"/>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13" fillId="0" borderId="0" xfId="0" applyFont="1" applyBorder="1" applyAlignment="1">
      <alignment horizontal="center" vertical="center"/>
    </xf>
    <xf numFmtId="0" fontId="23" fillId="0" borderId="0" xfId="0" applyFont="1" applyAlignment="1"/>
    <xf numFmtId="0" fontId="19" fillId="0" borderId="0" xfId="0" applyFont="1" applyAlignment="1">
      <alignment horizontal="center" vertical="center"/>
    </xf>
    <xf numFmtId="0" fontId="24" fillId="0" borderId="0" xfId="0" applyFont="1" applyAlignment="1">
      <alignment vertical="center"/>
    </xf>
    <xf numFmtId="0" fontId="0" fillId="0" borderId="26" xfId="0" applyBorder="1" applyAlignment="1"/>
    <xf numFmtId="0" fontId="19" fillId="0" borderId="26" xfId="0" applyFont="1" applyBorder="1" applyAlignment="1">
      <alignment horizontal="center" vertical="center"/>
    </xf>
    <xf numFmtId="0" fontId="24" fillId="0" borderId="105" xfId="0" applyFont="1" applyBorder="1" applyAlignment="1">
      <alignment vertical="center"/>
    </xf>
    <xf numFmtId="0" fontId="0" fillId="0" borderId="62" xfId="0" applyBorder="1" applyAlignment="1"/>
    <xf numFmtId="0" fontId="19" fillId="0" borderId="62" xfId="0" applyFont="1" applyBorder="1" applyAlignment="1">
      <alignment horizontal="center" vertical="center"/>
    </xf>
    <xf numFmtId="0" fontId="24" fillId="0" borderId="109" xfId="0" applyFont="1" applyBorder="1" applyAlignment="1">
      <alignment vertical="center"/>
    </xf>
    <xf numFmtId="0" fontId="22" fillId="0" borderId="105" xfId="0" applyFont="1" applyBorder="1" applyAlignment="1">
      <alignment horizontal="center" vertical="center"/>
    </xf>
    <xf numFmtId="0" fontId="21" fillId="0" borderId="0" xfId="0" applyFont="1" applyBorder="1" applyAlignment="1">
      <alignment horizontal="left" vertical="center"/>
    </xf>
    <xf numFmtId="0" fontId="20" fillId="0" borderId="0" xfId="0" applyFont="1" applyBorder="1" applyAlignment="1">
      <alignment horizontal="center" vertical="center"/>
    </xf>
    <xf numFmtId="0" fontId="21" fillId="0" borderId="0" xfId="0" applyFont="1" applyBorder="1" applyAlignment="1">
      <alignment horizontal="right" vertical="center"/>
    </xf>
    <xf numFmtId="0" fontId="17" fillId="0" borderId="0" xfId="0" applyFont="1" applyBorder="1" applyAlignment="1">
      <alignment horizontal="center"/>
    </xf>
    <xf numFmtId="0" fontId="1" fillId="0" borderId="0" xfId="0" applyFont="1" applyAlignment="1">
      <alignment vertical="center" shrinkToFit="1"/>
    </xf>
    <xf numFmtId="0" fontId="0" fillId="0" borderId="127" xfId="0" applyBorder="1" applyAlignment="1">
      <alignment horizontal="center" vertical="center"/>
    </xf>
    <xf numFmtId="0" fontId="7" fillId="0" borderId="39"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protection locked="0"/>
    </xf>
    <xf numFmtId="0" fontId="0" fillId="0" borderId="0" xfId="0" applyFill="1" applyBorder="1">
      <alignment vertical="center"/>
    </xf>
    <xf numFmtId="0" fontId="0" fillId="0" borderId="0" xfId="0" applyFill="1" applyBorder="1" applyAlignment="1">
      <alignment vertical="center"/>
    </xf>
    <xf numFmtId="0" fontId="27" fillId="0" borderId="0" xfId="0" applyFont="1" applyAlignment="1">
      <alignment horizontal="center" vertical="center"/>
    </xf>
    <xf numFmtId="0" fontId="28" fillId="2" borderId="128" xfId="0" applyFont="1" applyFill="1" applyBorder="1" applyAlignment="1">
      <alignment horizontal="center" vertical="center"/>
    </xf>
    <xf numFmtId="0" fontId="16" fillId="2" borderId="129" xfId="0" applyFont="1" applyFill="1" applyBorder="1" applyAlignment="1">
      <alignment horizontal="center" vertical="center"/>
    </xf>
    <xf numFmtId="0" fontId="0" fillId="0" borderId="0" xfId="0" applyAlignment="1">
      <alignment horizontal="center" vertical="center"/>
    </xf>
    <xf numFmtId="0" fontId="16" fillId="2" borderId="130" xfId="0" applyFont="1" applyFill="1" applyBorder="1" applyAlignment="1">
      <alignment horizontal="center" vertical="center"/>
    </xf>
    <xf numFmtId="0" fontId="11" fillId="0" borderId="92" xfId="0" applyFont="1" applyBorder="1" applyAlignment="1" applyProtection="1">
      <alignment horizontal="center" vertical="center"/>
      <protection locked="0"/>
    </xf>
    <xf numFmtId="0" fontId="32" fillId="2" borderId="0" xfId="0" applyFont="1" applyFill="1" applyAlignment="1" applyProtection="1">
      <alignment horizontal="center" vertical="center"/>
      <protection locked="0"/>
    </xf>
    <xf numFmtId="0" fontId="4" fillId="5" borderId="8" xfId="0" applyFont="1" applyFill="1" applyBorder="1" applyAlignment="1" applyProtection="1">
      <alignment horizontal="distributed" vertical="center"/>
    </xf>
    <xf numFmtId="0" fontId="4" fillId="13" borderId="9" xfId="0" applyFont="1" applyFill="1" applyBorder="1" applyAlignment="1" applyProtection="1">
      <alignment horizontal="distributed" vertical="center"/>
    </xf>
    <xf numFmtId="0" fontId="0" fillId="0" borderId="62" xfId="0" applyBorder="1" applyAlignment="1">
      <alignment horizontal="center" vertical="center"/>
    </xf>
    <xf numFmtId="0" fontId="29" fillId="2" borderId="0" xfId="0" applyFont="1" applyFill="1" applyAlignment="1">
      <alignment horizontal="center" vertical="center" shrinkToFit="1"/>
    </xf>
    <xf numFmtId="0" fontId="1" fillId="0" borderId="0" xfId="0" applyFont="1" applyAlignment="1">
      <alignment horizontal="center" vertical="center" shrinkToFit="1"/>
    </xf>
    <xf numFmtId="0" fontId="34" fillId="0" borderId="0" xfId="0" applyFont="1" applyAlignment="1" applyProtection="1">
      <alignment horizontal="center" vertical="center" textRotation="255"/>
      <protection locked="0"/>
    </xf>
    <xf numFmtId="0" fontId="34" fillId="0" borderId="0" xfId="0" applyFont="1" applyAlignment="1" applyProtection="1">
      <alignment horizontal="center" vertical="center" wrapText="1"/>
      <protection locked="0"/>
    </xf>
    <xf numFmtId="0" fontId="1" fillId="0" borderId="0" xfId="0" applyFont="1" applyAlignment="1">
      <alignment horizontal="center" vertical="center" shrinkToFit="1"/>
    </xf>
    <xf numFmtId="0" fontId="0" fillId="0" borderId="28" xfId="0" applyFill="1" applyBorder="1" applyAlignment="1">
      <alignment horizontal="center" vertical="center"/>
    </xf>
    <xf numFmtId="56" fontId="0" fillId="0" borderId="28" xfId="0" applyNumberFormat="1" applyFill="1" applyBorder="1" applyAlignment="1">
      <alignment horizontal="center" vertical="center"/>
    </xf>
    <xf numFmtId="0" fontId="30" fillId="0" borderId="28" xfId="0" applyFont="1" applyFill="1" applyBorder="1" applyAlignment="1">
      <alignment horizontal="center" vertical="center"/>
    </xf>
    <xf numFmtId="0" fontId="0" fillId="0" borderId="61" xfId="0" applyBorder="1" applyAlignment="1">
      <alignment horizontal="center" vertical="center"/>
    </xf>
    <xf numFmtId="0" fontId="0" fillId="0" borderId="71" xfId="0" applyBorder="1" applyAlignment="1">
      <alignment horizontal="center" vertical="center"/>
    </xf>
    <xf numFmtId="0" fontId="0" fillId="0" borderId="28" xfId="0" applyBorder="1" applyAlignment="1">
      <alignment horizontal="center" vertical="center"/>
    </xf>
    <xf numFmtId="0" fontId="11" fillId="0" borderId="0" xfId="0" applyFont="1" applyFill="1" applyBorder="1" applyAlignment="1" applyProtection="1">
      <alignment horizontal="center" vertical="center" textRotation="255"/>
      <protection locked="0"/>
    </xf>
    <xf numFmtId="56" fontId="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distributed" vertical="center"/>
      <protection locked="0"/>
    </xf>
    <xf numFmtId="0" fontId="0" fillId="0" borderId="0" xfId="0">
      <alignment vertical="center"/>
    </xf>
    <xf numFmtId="0" fontId="11" fillId="0" borderId="69" xfId="0" applyFont="1" applyFill="1" applyBorder="1" applyAlignment="1" applyProtection="1">
      <alignment horizontal="center" vertical="center"/>
      <protection locked="0"/>
    </xf>
    <xf numFmtId="0" fontId="11" fillId="0" borderId="73" xfId="0" applyFont="1" applyFill="1" applyBorder="1" applyAlignment="1" applyProtection="1">
      <alignment horizontal="center" vertical="center"/>
      <protection locked="0"/>
    </xf>
    <xf numFmtId="0" fontId="11" fillId="0" borderId="85" xfId="0" applyFont="1" applyFill="1" applyBorder="1" applyAlignment="1" applyProtection="1">
      <alignment horizontal="center" vertical="center"/>
      <protection locked="0"/>
    </xf>
    <xf numFmtId="0" fontId="38" fillId="0" borderId="30" xfId="0" applyFont="1" applyBorder="1" applyAlignment="1">
      <alignment horizontal="center" vertical="center"/>
    </xf>
    <xf numFmtId="0" fontId="31" fillId="0" borderId="30" xfId="0" applyFont="1" applyBorder="1" applyAlignment="1">
      <alignment horizontal="center" vertical="center"/>
    </xf>
    <xf numFmtId="0" fontId="0" fillId="0" borderId="0" xfId="0" applyAlignment="1">
      <alignment horizontal="left" vertical="center"/>
    </xf>
    <xf numFmtId="0" fontId="0" fillId="0" borderId="30" xfId="0" applyBorder="1" applyAlignment="1">
      <alignment horizontal="center" vertical="center"/>
    </xf>
    <xf numFmtId="0" fontId="0" fillId="0" borderId="135" xfId="0" applyBorder="1" applyAlignment="1">
      <alignment horizontal="center" vertical="center"/>
    </xf>
    <xf numFmtId="0" fontId="0" fillId="0" borderId="138" xfId="0" applyBorder="1" applyAlignment="1">
      <alignment horizontal="center" vertical="center"/>
    </xf>
    <xf numFmtId="56" fontId="30" fillId="0" borderId="28" xfId="0" applyNumberFormat="1" applyFont="1" applyFill="1" applyBorder="1" applyAlignment="1">
      <alignment horizontal="center" vertical="center"/>
    </xf>
    <xf numFmtId="0" fontId="30" fillId="0" borderId="61" xfId="0" applyFont="1" applyFill="1" applyBorder="1" applyAlignment="1">
      <alignment horizontal="center" vertical="center"/>
    </xf>
    <xf numFmtId="0" fontId="30" fillId="0" borderId="71" xfId="0" applyFont="1" applyFill="1" applyBorder="1" applyAlignment="1">
      <alignment horizontal="center" vertical="center"/>
    </xf>
    <xf numFmtId="0" fontId="30" fillId="0" borderId="0" xfId="0" applyFont="1" applyFill="1">
      <alignment vertical="center"/>
    </xf>
    <xf numFmtId="0" fontId="30" fillId="0" borderId="28" xfId="5" applyFont="1" applyFill="1" applyBorder="1" applyAlignment="1">
      <alignment horizontal="center" vertical="center"/>
    </xf>
    <xf numFmtId="0" fontId="0" fillId="0" borderId="0" xfId="0">
      <alignment vertical="center"/>
    </xf>
    <xf numFmtId="0" fontId="4" fillId="0" borderId="0" xfId="0" applyFont="1" applyFill="1" applyBorder="1" applyAlignment="1">
      <alignment horizontal="distributed" vertical="center"/>
    </xf>
    <xf numFmtId="0" fontId="7" fillId="0" borderId="39" xfId="0"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32" fillId="2" borderId="0" xfId="0" applyFont="1" applyFill="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shrinkToFit="1"/>
      <protection locked="0"/>
    </xf>
    <xf numFmtId="0" fontId="0" fillId="0" borderId="0" xfId="0">
      <alignment vertical="center"/>
    </xf>
    <xf numFmtId="0" fontId="11" fillId="6" borderId="69" xfId="0" applyFont="1" applyFill="1" applyBorder="1" applyAlignment="1" applyProtection="1">
      <alignment horizontal="center" vertical="center"/>
      <protection locked="0"/>
    </xf>
    <xf numFmtId="56" fontId="4" fillId="6" borderId="26" xfId="0" applyNumberFormat="1" applyFont="1" applyFill="1" applyBorder="1" applyAlignment="1" applyProtection="1">
      <alignment horizontal="distributed" vertical="center" wrapText="1"/>
      <protection locked="0"/>
    </xf>
    <xf numFmtId="0" fontId="11" fillId="0" borderId="69" xfId="0" applyFont="1" applyFill="1" applyBorder="1" applyAlignment="1" applyProtection="1">
      <alignment horizontal="center" vertical="center" textRotation="255"/>
      <protection locked="0"/>
    </xf>
    <xf numFmtId="0" fontId="11" fillId="0" borderId="73" xfId="0" applyFont="1" applyFill="1" applyBorder="1" applyAlignment="1" applyProtection="1">
      <alignment horizontal="center" vertical="center" textRotation="255"/>
      <protection locked="0"/>
    </xf>
    <xf numFmtId="56" fontId="4" fillId="0" borderId="95" xfId="0" applyNumberFormat="1" applyFont="1" applyFill="1" applyBorder="1" applyAlignment="1" applyProtection="1">
      <alignment horizontal="center" vertical="center" wrapText="1"/>
      <protection locked="0"/>
    </xf>
    <xf numFmtId="56" fontId="4" fillId="0" borderId="26" xfId="0" applyNumberFormat="1" applyFont="1" applyFill="1" applyBorder="1" applyAlignment="1" applyProtection="1">
      <alignment horizontal="distributed" vertical="center" wrapText="1"/>
      <protection locked="0"/>
    </xf>
    <xf numFmtId="56" fontId="4" fillId="0" borderId="61" xfId="0" applyNumberFormat="1" applyFont="1" applyFill="1" applyBorder="1" applyAlignment="1" applyProtection="1">
      <alignment horizontal="distributed" vertical="center" wrapText="1"/>
      <protection locked="0"/>
    </xf>
    <xf numFmtId="56" fontId="4" fillId="0" borderId="62" xfId="0" applyNumberFormat="1" applyFont="1" applyFill="1" applyBorder="1" applyAlignment="1" applyProtection="1">
      <alignment horizontal="distributed" vertical="center" wrapText="1"/>
      <protection locked="0"/>
    </xf>
    <xf numFmtId="56" fontId="4" fillId="0" borderId="80" xfId="0" applyNumberFormat="1" applyFont="1" applyFill="1" applyBorder="1" applyAlignment="1" applyProtection="1">
      <alignment horizontal="distributed" vertical="center" wrapText="1"/>
      <protection locked="0"/>
    </xf>
    <xf numFmtId="56" fontId="4" fillId="0" borderId="81" xfId="0" applyNumberFormat="1" applyFont="1" applyFill="1" applyBorder="1" applyAlignment="1" applyProtection="1">
      <alignment horizontal="distributed" vertical="center" wrapText="1"/>
      <protection locked="0"/>
    </xf>
    <xf numFmtId="56" fontId="4" fillId="0" borderId="58" xfId="0" applyNumberFormat="1" applyFont="1" applyFill="1" applyBorder="1" applyAlignment="1" applyProtection="1">
      <alignment horizontal="distributed" vertical="center" wrapText="1"/>
      <protection locked="0"/>
    </xf>
    <xf numFmtId="0" fontId="0" fillId="0" borderId="0" xfId="0" applyAlignment="1">
      <alignment horizontal="center" vertical="center"/>
    </xf>
    <xf numFmtId="56" fontId="4" fillId="0" borderId="28" xfId="0" applyNumberFormat="1" applyFont="1" applyFill="1" applyBorder="1" applyAlignment="1" applyProtection="1">
      <alignment horizontal="distributed" vertical="center" wrapText="1"/>
      <protection locked="0"/>
    </xf>
    <xf numFmtId="56" fontId="4" fillId="0" borderId="30" xfId="0" applyNumberFormat="1" applyFont="1" applyFill="1" applyBorder="1" applyAlignment="1" applyProtection="1">
      <alignment horizontal="distributed" vertical="center" wrapText="1"/>
      <protection locked="0"/>
    </xf>
    <xf numFmtId="56" fontId="4" fillId="0" borderId="28" xfId="0" applyNumberFormat="1" applyFont="1" applyFill="1" applyBorder="1" applyAlignment="1" applyProtection="1">
      <alignment horizontal="center" vertical="center" wrapText="1"/>
      <protection locked="0"/>
    </xf>
    <xf numFmtId="56" fontId="4" fillId="0" borderId="18" xfId="0" applyNumberFormat="1" applyFont="1" applyFill="1" applyBorder="1" applyAlignment="1" applyProtection="1">
      <alignment horizontal="distributed" vertical="center" wrapText="1"/>
      <protection locked="0"/>
    </xf>
    <xf numFmtId="0" fontId="30" fillId="0" borderId="44" xfId="0" applyFont="1" applyFill="1" applyBorder="1" applyAlignment="1">
      <alignment horizontal="center" vertical="center"/>
    </xf>
    <xf numFmtId="0" fontId="0" fillId="0" borderId="30" xfId="0" applyFill="1" applyBorder="1" applyAlignment="1">
      <alignment horizontal="center" vertical="center"/>
    </xf>
    <xf numFmtId="0" fontId="33" fillId="0" borderId="0" xfId="0" applyFont="1" applyAlignment="1">
      <alignment horizontal="center" vertical="center"/>
    </xf>
    <xf numFmtId="0" fontId="11" fillId="6" borderId="73" xfId="0" applyFont="1" applyFill="1" applyBorder="1" applyAlignment="1" applyProtection="1">
      <alignment horizontal="center" vertical="center"/>
      <protection locked="0"/>
    </xf>
    <xf numFmtId="56" fontId="4" fillId="6" borderId="62" xfId="0" applyNumberFormat="1" applyFont="1" applyFill="1" applyBorder="1" applyAlignment="1" applyProtection="1">
      <alignment horizontal="distributed" vertical="center" wrapText="1"/>
      <protection locked="0"/>
    </xf>
    <xf numFmtId="56" fontId="4" fillId="6" borderId="28" xfId="0" applyNumberFormat="1" applyFont="1" applyFill="1" applyBorder="1" applyAlignment="1" applyProtection="1">
      <alignment horizontal="distributed" vertical="center" wrapText="1"/>
      <protection locked="0"/>
    </xf>
    <xf numFmtId="0" fontId="30" fillId="0" borderId="61" xfId="0" applyFont="1" applyFill="1" applyBorder="1" applyAlignment="1">
      <alignment horizontal="center" vertical="center"/>
    </xf>
    <xf numFmtId="0" fontId="30" fillId="0" borderId="71" xfId="0" applyFont="1" applyFill="1" applyBorder="1" applyAlignment="1">
      <alignment horizontal="center" vertical="center"/>
    </xf>
    <xf numFmtId="0" fontId="30" fillId="0" borderId="61" xfId="0" applyFont="1" applyFill="1" applyBorder="1" applyAlignment="1">
      <alignment horizontal="center" vertical="center"/>
    </xf>
    <xf numFmtId="0" fontId="30" fillId="0" borderId="71" xfId="0" applyFont="1" applyFill="1" applyBorder="1" applyAlignment="1">
      <alignment horizontal="center" vertical="center"/>
    </xf>
    <xf numFmtId="0" fontId="11" fillId="11" borderId="73" xfId="0" applyFont="1" applyFill="1" applyBorder="1" applyAlignment="1" applyProtection="1">
      <alignment horizontal="center" vertical="center"/>
      <protection locked="0"/>
    </xf>
    <xf numFmtId="56" fontId="4" fillId="11" borderId="62" xfId="0" applyNumberFormat="1" applyFont="1" applyFill="1" applyBorder="1" applyAlignment="1" applyProtection="1">
      <alignment horizontal="distributed" vertical="center" wrapText="1"/>
      <protection locked="0"/>
    </xf>
    <xf numFmtId="56" fontId="4" fillId="11" borderId="28" xfId="0" applyNumberFormat="1" applyFont="1" applyFill="1" applyBorder="1" applyAlignment="1" applyProtection="1">
      <alignment horizontal="distributed" vertical="center" wrapText="1"/>
      <protection locked="0"/>
    </xf>
    <xf numFmtId="0" fontId="11" fillId="11" borderId="85" xfId="0" applyFont="1" applyFill="1" applyBorder="1" applyAlignment="1" applyProtection="1">
      <alignment horizontal="center" vertical="center"/>
      <protection locked="0"/>
    </xf>
    <xf numFmtId="56" fontId="4" fillId="11" borderId="81" xfId="0" applyNumberFormat="1" applyFont="1" applyFill="1" applyBorder="1" applyAlignment="1" applyProtection="1">
      <alignment horizontal="distributed" vertical="center" wrapText="1"/>
      <protection locked="0"/>
    </xf>
    <xf numFmtId="0" fontId="0" fillId="11" borderId="0" xfId="0" applyFill="1">
      <alignment vertical="center"/>
    </xf>
    <xf numFmtId="0" fontId="4" fillId="11" borderId="0" xfId="0" applyFont="1" applyFill="1" applyBorder="1" applyAlignment="1">
      <alignment horizontal="distributed" vertical="center"/>
    </xf>
    <xf numFmtId="0" fontId="0" fillId="11" borderId="49" xfId="0" applyFill="1" applyBorder="1" applyAlignment="1">
      <alignment vertical="center"/>
    </xf>
    <xf numFmtId="0" fontId="0" fillId="11" borderId="0" xfId="0" applyFill="1" applyBorder="1" applyAlignment="1">
      <alignment vertical="center"/>
    </xf>
    <xf numFmtId="0" fontId="0" fillId="0" borderId="62" xfId="0" applyFill="1" applyBorder="1" applyAlignment="1">
      <alignment horizontal="center" vertical="center"/>
    </xf>
    <xf numFmtId="0" fontId="0" fillId="0" borderId="0" xfId="0" applyBorder="1">
      <alignment vertical="center"/>
    </xf>
    <xf numFmtId="0" fontId="0" fillId="0" borderId="0" xfId="0" applyBorder="1" applyAlignment="1">
      <alignment horizontal="left" vertical="center"/>
    </xf>
    <xf numFmtId="0" fontId="7" fillId="0" borderId="39" xfId="0" applyNumberFormat="1" applyFont="1" applyFill="1" applyBorder="1" applyAlignment="1" applyProtection="1">
      <alignment horizontal="center" vertical="center"/>
    </xf>
    <xf numFmtId="0" fontId="32" fillId="2" borderId="0" xfId="0" applyFont="1" applyFill="1" applyAlignment="1" applyProtection="1">
      <alignment horizontal="center" vertical="center"/>
      <protection locked="0"/>
    </xf>
    <xf numFmtId="0" fontId="4" fillId="0" borderId="5" xfId="0" applyFont="1" applyFill="1" applyBorder="1" applyAlignment="1" applyProtection="1">
      <alignment horizontal="center" vertical="center"/>
    </xf>
    <xf numFmtId="0" fontId="0" fillId="0" borderId="0" xfId="0" applyAlignment="1">
      <alignment horizontal="left" vertical="center"/>
    </xf>
    <xf numFmtId="20" fontId="4" fillId="0" borderId="61" xfId="0" applyNumberFormat="1" applyFont="1" applyFill="1" applyBorder="1" applyAlignment="1" applyProtection="1">
      <alignment horizontal="center" vertical="center"/>
      <protection locked="0"/>
    </xf>
    <xf numFmtId="20" fontId="4" fillId="0" borderId="58" xfId="0" applyNumberFormat="1" applyFont="1" applyFill="1" applyBorder="1" applyAlignment="1" applyProtection="1">
      <alignment horizontal="center" vertical="center"/>
      <protection locked="0"/>
    </xf>
    <xf numFmtId="20" fontId="4" fillId="0" borderId="39" xfId="0"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20" fontId="4" fillId="0" borderId="80" xfId="0" applyNumberFormat="1" applyFont="1" applyFill="1" applyBorder="1" applyAlignment="1" applyProtection="1">
      <alignment horizontal="center" vertical="center"/>
      <protection locked="0"/>
    </xf>
    <xf numFmtId="56" fontId="4" fillId="0" borderId="80" xfId="0" applyNumberFormat="1" applyFont="1" applyFill="1" applyBorder="1" applyAlignment="1" applyProtection="1">
      <alignment horizontal="center" vertical="center" wrapText="1"/>
      <protection locked="0"/>
    </xf>
    <xf numFmtId="20" fontId="4" fillId="11" borderId="80" xfId="0" applyNumberFormat="1" applyFont="1" applyFill="1" applyBorder="1" applyAlignment="1" applyProtection="1">
      <alignment horizontal="center" vertical="center"/>
      <protection locked="0"/>
    </xf>
    <xf numFmtId="0" fontId="30" fillId="7" borderId="28" xfId="0" applyFont="1" applyFill="1" applyBorder="1" applyAlignment="1">
      <alignment horizontal="center" vertical="center"/>
    </xf>
    <xf numFmtId="0" fontId="46" fillId="0" borderId="0" xfId="0" applyFont="1" applyAlignment="1" applyProtection="1">
      <protection locked="0"/>
    </xf>
    <xf numFmtId="0" fontId="16" fillId="0" borderId="0" xfId="0" applyFont="1" applyAlignment="1" applyProtection="1">
      <protection locked="0"/>
    </xf>
    <xf numFmtId="0" fontId="4" fillId="0" borderId="141" xfId="0" applyFont="1" applyFill="1" applyBorder="1" applyAlignment="1" applyProtection="1">
      <alignment horizontal="distributed" vertical="center"/>
      <protection locked="0"/>
    </xf>
    <xf numFmtId="0" fontId="4" fillId="21" borderId="8" xfId="0" applyFont="1" applyFill="1" applyBorder="1" applyAlignment="1" applyProtection="1">
      <alignment horizontal="distributed" vertical="center"/>
    </xf>
    <xf numFmtId="0" fontId="7" fillId="0" borderId="0" xfId="0" applyFont="1" applyAlignment="1" applyProtection="1">
      <alignment horizontal="center" vertical="center" textRotation="255"/>
      <protection locked="0"/>
    </xf>
    <xf numFmtId="0" fontId="7" fillId="0" borderId="0" xfId="0" applyFont="1" applyAlignment="1" applyProtection="1">
      <alignment horizontal="center" vertical="center" wrapText="1"/>
      <protection locked="0"/>
    </xf>
    <xf numFmtId="0" fontId="0" fillId="0" borderId="15" xfId="0" applyBorder="1" applyAlignment="1">
      <alignment vertical="center" shrinkToFit="1"/>
    </xf>
    <xf numFmtId="0" fontId="7" fillId="0" borderId="17" xfId="0" applyNumberFormat="1" applyFont="1" applyFill="1" applyBorder="1" applyAlignment="1" applyProtection="1">
      <alignment horizontal="center" vertical="center"/>
      <protection locked="0"/>
    </xf>
    <xf numFmtId="0" fontId="7" fillId="0" borderId="144" xfId="0" applyNumberFormat="1" applyFont="1" applyFill="1" applyBorder="1" applyAlignment="1" applyProtection="1">
      <alignment horizontal="center" vertical="center"/>
      <protection locked="0"/>
    </xf>
    <xf numFmtId="0" fontId="7" fillId="0" borderId="40" xfId="0" applyNumberFormat="1" applyFont="1" applyFill="1" applyBorder="1" applyAlignment="1" applyProtection="1">
      <alignment horizontal="center" vertical="center"/>
      <protection locked="0"/>
    </xf>
    <xf numFmtId="0" fontId="31" fillId="0" borderId="137" xfId="0" applyFont="1" applyFill="1" applyBorder="1" applyAlignment="1">
      <alignment horizontal="center" vertical="center"/>
    </xf>
    <xf numFmtId="0" fontId="31" fillId="0" borderId="44" xfId="0" applyFont="1" applyFill="1" applyBorder="1" applyAlignment="1">
      <alignment horizontal="center" vertical="center"/>
    </xf>
    <xf numFmtId="0" fontId="40" fillId="0" borderId="148" xfId="3" applyFont="1" applyFill="1" applyBorder="1" applyAlignment="1">
      <alignment horizontal="center" vertical="center" shrinkToFit="1"/>
    </xf>
    <xf numFmtId="0" fontId="40" fillId="0" borderId="149" xfId="3" applyFont="1" applyFill="1" applyBorder="1" applyAlignment="1">
      <alignment horizontal="center" vertical="center" shrinkToFit="1"/>
    </xf>
    <xf numFmtId="0" fontId="40" fillId="0" borderId="44" xfId="3" applyFont="1" applyFill="1" applyBorder="1" applyAlignment="1">
      <alignment horizontal="center" vertical="center" shrinkToFit="1"/>
    </xf>
    <xf numFmtId="0" fontId="40" fillId="0" borderId="0" xfId="3" applyFont="1" applyFill="1" applyBorder="1" applyAlignment="1">
      <alignment horizontal="center" vertical="center" shrinkToFit="1"/>
    </xf>
    <xf numFmtId="0" fontId="0" fillId="0" borderId="44" xfId="0" applyBorder="1">
      <alignment vertical="center"/>
    </xf>
    <xf numFmtId="0" fontId="0" fillId="0" borderId="149" xfId="0" applyBorder="1">
      <alignment vertical="center"/>
    </xf>
    <xf numFmtId="0" fontId="0" fillId="0" borderId="140" xfId="0" applyBorder="1" applyAlignment="1">
      <alignment horizontal="center" vertical="center"/>
    </xf>
    <xf numFmtId="0" fontId="0" fillId="0" borderId="29" xfId="0" applyBorder="1" applyAlignment="1">
      <alignment horizontal="center" vertical="center"/>
    </xf>
    <xf numFmtId="0" fontId="0" fillId="0" borderId="44" xfId="0" applyBorder="1" applyAlignment="1">
      <alignment horizontal="center" vertical="center"/>
    </xf>
    <xf numFmtId="0" fontId="0" fillId="0" borderId="0" xfId="0" applyFill="1" applyAlignment="1">
      <alignment horizontal="center" vertical="center" wrapText="1"/>
    </xf>
    <xf numFmtId="0" fontId="1" fillId="0" borderId="0" xfId="0" applyFont="1" applyFill="1" applyAlignment="1"/>
    <xf numFmtId="0" fontId="1" fillId="0" borderId="0" xfId="0" applyFont="1" applyFill="1" applyAlignment="1">
      <alignment horizontal="center" vertical="center" wrapText="1"/>
    </xf>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center" shrinkToFit="1"/>
    </xf>
    <xf numFmtId="0" fontId="1" fillId="0" borderId="0" xfId="0" applyFont="1" applyFill="1" applyAlignment="1">
      <alignment horizontal="center" vertical="center" wrapText="1" shrinkToFit="1"/>
    </xf>
    <xf numFmtId="0" fontId="1" fillId="0" borderId="0" xfId="0" applyFont="1" applyFill="1" applyAlignment="1">
      <alignment horizontal="center" vertical="center" shrinkToFit="1"/>
    </xf>
    <xf numFmtId="0" fontId="0" fillId="0" borderId="0" xfId="0" applyFill="1" applyAlignment="1" applyProtection="1">
      <protection locked="0"/>
    </xf>
    <xf numFmtId="0" fontId="0" fillId="0" borderId="0" xfId="0" applyFill="1" applyAlignment="1" applyProtection="1">
      <alignment horizontal="center" vertical="center" wrapText="1"/>
      <protection locked="0"/>
    </xf>
    <xf numFmtId="0" fontId="0" fillId="0" borderId="0" xfId="0" applyFill="1" applyAlignment="1" applyProtection="1">
      <alignment horizontal="center" vertical="center"/>
      <protection locked="0"/>
    </xf>
    <xf numFmtId="0" fontId="47" fillId="0" borderId="0" xfId="0" applyFont="1" applyFill="1" applyAlignment="1" applyProtection="1">
      <protection locked="0"/>
    </xf>
    <xf numFmtId="0" fontId="0" fillId="0" borderId="0" xfId="0" applyFill="1" applyAlignment="1" applyProtection="1">
      <alignment horizontal="center"/>
      <protection locked="0"/>
    </xf>
    <xf numFmtId="0" fontId="0" fillId="0" borderId="0" xfId="0" applyFill="1" applyAlignment="1" applyProtection="1">
      <alignment horizontal="left"/>
      <protection locked="0"/>
    </xf>
    <xf numFmtId="0" fontId="11" fillId="0" borderId="55" xfId="0" applyFont="1" applyFill="1" applyBorder="1" applyAlignment="1" applyProtection="1">
      <alignment horizontal="center" vertical="center"/>
      <protection locked="0"/>
    </xf>
    <xf numFmtId="0" fontId="9" fillId="0" borderId="92"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shrinkToFit="1"/>
      <protection locked="0"/>
    </xf>
    <xf numFmtId="0" fontId="11" fillId="0" borderId="92"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177" fontId="9" fillId="0" borderId="69" xfId="0" applyNumberFormat="1" applyFont="1" applyFill="1" applyBorder="1" applyAlignment="1" applyProtection="1">
      <alignment horizontal="center" vertical="center" wrapText="1"/>
      <protection locked="0"/>
    </xf>
    <xf numFmtId="56" fontId="4" fillId="0" borderId="59" xfId="0" applyNumberFormat="1" applyFont="1" applyFill="1" applyBorder="1" applyAlignment="1" applyProtection="1">
      <alignment horizontal="center" vertical="center" wrapText="1"/>
      <protection locked="0"/>
    </xf>
    <xf numFmtId="0" fontId="9" fillId="0" borderId="69" xfId="0" applyFont="1" applyFill="1" applyBorder="1" applyAlignment="1" applyProtection="1">
      <alignment horizontal="center" vertical="center" wrapText="1"/>
      <protection locked="0"/>
    </xf>
    <xf numFmtId="56" fontId="4" fillId="0" borderId="14" xfId="0" applyNumberFormat="1" applyFont="1" applyFill="1" applyBorder="1" applyAlignment="1" applyProtection="1">
      <alignment vertical="center" wrapText="1"/>
      <protection locked="0"/>
    </xf>
    <xf numFmtId="56" fontId="4" fillId="0" borderId="15" xfId="0" applyNumberFormat="1" applyFont="1" applyFill="1" applyBorder="1" applyAlignment="1" applyProtection="1">
      <alignment vertical="center" wrapText="1"/>
      <protection locked="0"/>
    </xf>
    <xf numFmtId="56" fontId="4" fillId="0" borderId="16" xfId="0" applyNumberFormat="1" applyFont="1" applyFill="1" applyBorder="1" applyAlignment="1" applyProtection="1">
      <alignment vertical="center" wrapText="1"/>
      <protection locked="0"/>
    </xf>
    <xf numFmtId="177" fontId="9" fillId="0" borderId="73" xfId="0" applyNumberFormat="1" applyFont="1" applyFill="1" applyBorder="1" applyAlignment="1" applyProtection="1">
      <alignment horizontal="center" vertical="center" wrapText="1"/>
      <protection locked="0"/>
    </xf>
    <xf numFmtId="0" fontId="9" fillId="0" borderId="73"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56" fontId="4" fillId="0" borderId="44" xfId="0" applyNumberFormat="1" applyFont="1" applyFill="1" applyBorder="1" applyAlignment="1" applyProtection="1">
      <alignment vertical="center" wrapText="1"/>
      <protection locked="0"/>
    </xf>
    <xf numFmtId="56" fontId="4" fillId="0" borderId="0" xfId="0" applyNumberFormat="1" applyFont="1" applyFill="1" applyBorder="1" applyAlignment="1" applyProtection="1">
      <alignment vertical="center" wrapText="1"/>
      <protection locked="0"/>
    </xf>
    <xf numFmtId="56" fontId="4" fillId="0" borderId="45" xfId="0" applyNumberFormat="1" applyFont="1" applyFill="1" applyBorder="1" applyAlignment="1" applyProtection="1">
      <alignment vertical="center" wrapText="1"/>
      <protection locked="0"/>
    </xf>
    <xf numFmtId="56" fontId="4" fillId="0" borderId="34" xfId="0" applyNumberFormat="1" applyFont="1" applyFill="1" applyBorder="1" applyAlignment="1" applyProtection="1">
      <alignment horizontal="center" vertical="center" wrapText="1"/>
      <protection locked="0"/>
    </xf>
    <xf numFmtId="0" fontId="9" fillId="6" borderId="69" xfId="0" applyFont="1" applyFill="1" applyBorder="1" applyAlignment="1" applyProtection="1">
      <alignment horizontal="center" vertical="center" wrapText="1"/>
      <protection locked="0"/>
    </xf>
    <xf numFmtId="0" fontId="9" fillId="0" borderId="85" xfId="0" applyFont="1" applyFill="1" applyBorder="1" applyAlignment="1" applyProtection="1">
      <alignment horizontal="center" vertical="center" wrapText="1"/>
      <protection locked="0"/>
    </xf>
    <xf numFmtId="56" fontId="4" fillId="0" borderId="1" xfId="0" applyNumberFormat="1" applyFont="1" applyFill="1" applyBorder="1" applyAlignment="1" applyProtection="1">
      <alignment horizontal="center" vertical="center" wrapText="1"/>
      <protection locked="0"/>
    </xf>
    <xf numFmtId="20" fontId="4" fillId="0" borderId="51" xfId="0" applyNumberFormat="1" applyFont="1" applyFill="1" applyBorder="1" applyAlignment="1" applyProtection="1">
      <alignment horizontal="center" vertical="center"/>
      <protection locked="0"/>
    </xf>
    <xf numFmtId="0" fontId="48" fillId="0" borderId="0" xfId="0" applyFont="1" applyFill="1" applyBorder="1" applyAlignment="1">
      <alignment horizontal="distributed" vertical="center"/>
    </xf>
    <xf numFmtId="56" fontId="4" fillId="0" borderId="51" xfId="0" applyNumberFormat="1" applyFont="1" applyFill="1" applyBorder="1" applyAlignment="1" applyProtection="1">
      <alignment vertical="center" wrapText="1"/>
      <protection locked="0"/>
    </xf>
    <xf numFmtId="56" fontId="4" fillId="0" borderId="1" xfId="0" applyNumberFormat="1" applyFont="1" applyFill="1" applyBorder="1" applyAlignment="1" applyProtection="1">
      <alignment vertical="center" wrapText="1"/>
      <protection locked="0"/>
    </xf>
    <xf numFmtId="56" fontId="4" fillId="0" borderId="52" xfId="0" applyNumberFormat="1" applyFont="1" applyFill="1" applyBorder="1" applyAlignment="1" applyProtection="1">
      <alignment vertical="center" wrapText="1"/>
      <protection locked="0"/>
    </xf>
    <xf numFmtId="0" fontId="4" fillId="0" borderId="0" xfId="0" applyFont="1" applyFill="1" applyBorder="1" applyAlignment="1">
      <alignment horizontal="left" vertical="center"/>
    </xf>
    <xf numFmtId="56" fontId="4" fillId="0" borderId="62" xfId="0" applyNumberFormat="1" applyFont="1" applyFill="1" applyBorder="1" applyAlignment="1" applyProtection="1">
      <alignment horizontal="center" vertical="center" wrapText="1"/>
      <protection locked="0"/>
    </xf>
    <xf numFmtId="0" fontId="4" fillId="0" borderId="49" xfId="0" applyFont="1" applyFill="1" applyBorder="1" applyAlignment="1">
      <alignment horizontal="center" vertical="center"/>
    </xf>
    <xf numFmtId="56" fontId="4" fillId="0" borderId="0" xfId="0" applyNumberFormat="1" applyFont="1" applyFill="1" applyBorder="1" applyAlignment="1" applyProtection="1">
      <alignment horizontal="center" vertical="center" wrapText="1"/>
      <protection locked="0"/>
    </xf>
    <xf numFmtId="0" fontId="4" fillId="11" borderId="0" xfId="0" applyFont="1" applyFill="1" applyBorder="1" applyAlignment="1">
      <alignment horizontal="left" vertical="center"/>
    </xf>
    <xf numFmtId="56" fontId="4" fillId="11" borderId="79" xfId="0" applyNumberFormat="1" applyFont="1" applyFill="1" applyBorder="1" applyAlignment="1" applyProtection="1">
      <alignment vertical="center" wrapText="1"/>
      <protection locked="0"/>
    </xf>
    <xf numFmtId="56" fontId="4" fillId="11" borderId="51" xfId="0" applyNumberFormat="1" applyFont="1" applyFill="1" applyBorder="1" applyAlignment="1" applyProtection="1">
      <alignment vertical="center" wrapText="1"/>
      <protection locked="0"/>
    </xf>
    <xf numFmtId="56" fontId="4" fillId="11" borderId="1" xfId="0" applyNumberFormat="1" applyFont="1" applyFill="1" applyBorder="1" applyAlignment="1" applyProtection="1">
      <alignment vertical="center" wrapText="1"/>
      <protection locked="0"/>
    </xf>
    <xf numFmtId="56" fontId="4" fillId="11" borderId="52" xfId="0" applyNumberFormat="1" applyFont="1" applyFill="1" applyBorder="1" applyAlignment="1" applyProtection="1">
      <alignment vertical="center" wrapText="1"/>
      <protection locked="0"/>
    </xf>
    <xf numFmtId="177" fontId="9" fillId="0" borderId="100" xfId="0" applyNumberFormat="1" applyFont="1" applyFill="1" applyBorder="1" applyAlignment="1" applyProtection="1">
      <alignment horizontal="center" vertical="center" wrapText="1"/>
      <protection locked="0"/>
    </xf>
    <xf numFmtId="0" fontId="4" fillId="6" borderId="0" xfId="0" applyFont="1" applyFill="1" applyBorder="1" applyAlignment="1">
      <alignment horizontal="left" vertical="center"/>
    </xf>
    <xf numFmtId="177" fontId="9" fillId="0" borderId="72" xfId="0" applyNumberFormat="1" applyFont="1" applyFill="1" applyBorder="1" applyAlignment="1" applyProtection="1">
      <alignment horizontal="center" vertical="center" wrapText="1"/>
      <protection locked="0"/>
    </xf>
    <xf numFmtId="0" fontId="9" fillId="6" borderId="73" xfId="0" applyFont="1" applyFill="1" applyBorder="1" applyAlignment="1" applyProtection="1">
      <alignment horizontal="center" vertical="center" wrapText="1"/>
      <protection locked="0"/>
    </xf>
    <xf numFmtId="56"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177" fontId="9" fillId="0" borderId="33" xfId="0" applyNumberFormat="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9" fillId="0" borderId="0" xfId="0" applyFont="1" applyFill="1" applyBorder="1" applyAlignment="1">
      <alignment horizontal="center" vertical="center"/>
    </xf>
    <xf numFmtId="177" fontId="9" fillId="0" borderId="67" xfId="0" applyNumberFormat="1" applyFont="1" applyFill="1" applyBorder="1" applyAlignment="1" applyProtection="1">
      <alignment horizontal="center" vertical="center" wrapText="1"/>
      <protection locked="0"/>
    </xf>
    <xf numFmtId="0" fontId="9" fillId="0" borderId="72"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56" fontId="4"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20" fontId="4" fillId="0" borderId="0" xfId="0" applyNumberFormat="1" applyFont="1" applyFill="1" applyBorder="1" applyAlignment="1" applyProtection="1">
      <alignment horizontal="center" vertical="center" wrapText="1"/>
      <protection locked="0"/>
    </xf>
    <xf numFmtId="20" fontId="4" fillId="0" borderId="0" xfId="0" applyNumberFormat="1" applyFont="1" applyFill="1" applyBorder="1" applyAlignment="1" applyProtection="1">
      <alignment vertical="center"/>
      <protection locked="0"/>
    </xf>
    <xf numFmtId="0" fontId="49" fillId="0" borderId="0" xfId="0" applyFont="1" applyFill="1" applyBorder="1" applyAlignment="1">
      <alignment horizontal="left" vertical="center"/>
    </xf>
    <xf numFmtId="178" fontId="4" fillId="0" borderId="69" xfId="0" applyNumberFormat="1" applyFont="1" applyFill="1" applyBorder="1" applyAlignment="1">
      <alignment horizontal="center" vertical="center" wrapText="1"/>
    </xf>
    <xf numFmtId="0" fontId="4" fillId="0" borderId="6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88" xfId="0" applyFont="1" applyFill="1" applyBorder="1" applyAlignment="1">
      <alignment horizontal="center" vertical="center"/>
    </xf>
    <xf numFmtId="178" fontId="4" fillId="0" borderId="85" xfId="0" applyNumberFormat="1" applyFont="1" applyFill="1" applyBorder="1" applyAlignment="1">
      <alignment horizontal="center" vertical="center" wrapText="1"/>
    </xf>
    <xf numFmtId="56" fontId="4" fillId="0" borderId="156" xfId="0" applyNumberFormat="1" applyFont="1" applyFill="1" applyBorder="1" applyAlignment="1" applyProtection="1">
      <alignment horizontal="center" vertical="center" wrapText="1"/>
      <protection locked="0"/>
    </xf>
    <xf numFmtId="0" fontId="4" fillId="0" borderId="83"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91" xfId="0" applyFont="1" applyFill="1" applyBorder="1" applyAlignment="1">
      <alignment horizontal="center" vertical="center"/>
    </xf>
    <xf numFmtId="0" fontId="9" fillId="11" borderId="85" xfId="0" applyFont="1" applyFill="1" applyBorder="1" applyAlignment="1" applyProtection="1">
      <alignment horizontal="center" vertical="center" wrapText="1"/>
      <protection locked="0"/>
    </xf>
    <xf numFmtId="177" fontId="9" fillId="0" borderId="83" xfId="0" applyNumberFormat="1" applyFont="1" applyFill="1" applyBorder="1" applyAlignment="1" applyProtection="1">
      <alignment horizontal="center" vertical="center" wrapText="1"/>
      <protection locked="0"/>
    </xf>
    <xf numFmtId="56"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wrapText="1"/>
    </xf>
    <xf numFmtId="0" fontId="7" fillId="0" borderId="0" xfId="0" applyFont="1" applyFill="1" applyBorder="1" applyAlignment="1">
      <alignment horizontal="distributed" vertical="center" wrapText="1"/>
    </xf>
    <xf numFmtId="20" fontId="4" fillId="0" borderId="0" xfId="0" applyNumberFormat="1"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textRotation="255"/>
      <protection locked="0"/>
    </xf>
    <xf numFmtId="177" fontId="9" fillId="0" borderId="0" xfId="0" applyNumberFormat="1" applyFont="1" applyFill="1" applyBorder="1" applyAlignment="1" applyProtection="1">
      <alignment horizontal="center" vertical="center" wrapText="1"/>
      <protection locked="0"/>
    </xf>
    <xf numFmtId="0" fontId="0" fillId="0" borderId="0" xfId="0" applyFill="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9" fillId="0" borderId="0" xfId="0" applyFont="1" applyFill="1">
      <alignment vertical="center"/>
    </xf>
    <xf numFmtId="0" fontId="52" fillId="0" borderId="0" xfId="0" applyFont="1" applyFill="1" applyAlignment="1">
      <alignment horizontal="center"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wrapText="1"/>
    </xf>
    <xf numFmtId="0" fontId="8" fillId="0" borderId="0" xfId="0" applyFont="1" applyFill="1" applyAlignment="1">
      <alignment vertical="center"/>
    </xf>
    <xf numFmtId="0" fontId="8" fillId="0" borderId="0" xfId="0" applyFont="1" applyFill="1">
      <alignment vertical="center"/>
    </xf>
    <xf numFmtId="0" fontId="11" fillId="0" borderId="0" xfId="0" applyFont="1" applyFill="1" applyAlignment="1">
      <alignment horizontal="left" vertical="center"/>
    </xf>
    <xf numFmtId="0" fontId="11" fillId="0" borderId="0" xfId="0" applyFont="1" applyFill="1">
      <alignment vertical="center"/>
    </xf>
    <xf numFmtId="0" fontId="9" fillId="0" borderId="0" xfId="0" applyFont="1" applyFill="1" applyAlignment="1">
      <alignment horizontal="left" vertical="center"/>
    </xf>
    <xf numFmtId="0" fontId="9" fillId="0" borderId="0" xfId="0" applyFont="1" applyFill="1" applyAlignment="1">
      <alignment horizontal="center" vertical="center" wrapText="1"/>
    </xf>
    <xf numFmtId="0" fontId="9" fillId="0" borderId="0" xfId="0" applyFont="1" applyFill="1" applyAlignment="1">
      <alignment vertical="center"/>
    </xf>
    <xf numFmtId="0" fontId="9" fillId="0" borderId="28" xfId="0" applyFont="1" applyFill="1" applyBorder="1" applyAlignment="1">
      <alignment horizontal="center" vertical="center"/>
    </xf>
    <xf numFmtId="0" fontId="9" fillId="0" borderId="28" xfId="0" applyFont="1" applyFill="1" applyBorder="1" applyAlignment="1">
      <alignment horizontal="left" vertical="center"/>
    </xf>
    <xf numFmtId="0" fontId="8" fillId="0" borderId="28" xfId="0" applyFont="1" applyFill="1" applyBorder="1" applyAlignment="1">
      <alignment horizontal="left" vertical="center"/>
    </xf>
    <xf numFmtId="0" fontId="6" fillId="0" borderId="0" xfId="0" applyFont="1" applyFill="1" applyAlignment="1">
      <alignment horizontal="left" vertical="center"/>
    </xf>
    <xf numFmtId="0" fontId="9" fillId="0" borderId="0" xfId="0" applyFont="1" applyFill="1" applyAlignment="1">
      <alignment horizontal="left" vertical="center" wrapText="1"/>
    </xf>
    <xf numFmtId="0" fontId="11" fillId="0" borderId="0" xfId="0" applyFont="1" applyFill="1" applyAlignment="1">
      <alignment horizontal="center" vertical="center"/>
    </xf>
    <xf numFmtId="0" fontId="33" fillId="0" borderId="0" xfId="0" applyFont="1" applyFill="1">
      <alignment vertical="center"/>
    </xf>
    <xf numFmtId="0" fontId="35" fillId="0" borderId="0" xfId="0" applyFont="1" applyFill="1" applyBorder="1" applyAlignment="1">
      <alignment horizontal="center" vertical="center" wrapText="1"/>
    </xf>
    <xf numFmtId="56" fontId="35" fillId="0" borderId="0" xfId="0" applyNumberFormat="1" applyFont="1" applyFill="1" applyBorder="1" applyAlignment="1">
      <alignment vertical="center" wrapText="1"/>
    </xf>
    <xf numFmtId="0" fontId="33" fillId="0" borderId="0" xfId="0" applyFont="1" applyFill="1" applyAlignment="1">
      <alignment horizontal="left" vertical="center"/>
    </xf>
    <xf numFmtId="0" fontId="52" fillId="0" borderId="0" xfId="0" applyFont="1" applyFill="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35" fillId="0" borderId="0" xfId="0" applyFont="1" applyFill="1" applyBorder="1" applyAlignment="1">
      <alignment vertical="center" wrapText="1"/>
    </xf>
    <xf numFmtId="0" fontId="33" fillId="0" borderId="0" xfId="0" applyFont="1" applyFill="1" applyAlignment="1">
      <alignment horizontal="center" vertical="center"/>
    </xf>
    <xf numFmtId="49" fontId="0" fillId="0" borderId="0" xfId="0" applyNumberFormat="1" applyFill="1">
      <alignment vertical="center"/>
    </xf>
    <xf numFmtId="0" fontId="33" fillId="0" borderId="0" xfId="0" applyFont="1" applyFill="1" applyAlignment="1">
      <alignment horizontal="center" vertical="center" wrapText="1"/>
    </xf>
    <xf numFmtId="0" fontId="35" fillId="0" borderId="0" xfId="0" applyFont="1" applyFill="1" applyBorder="1" applyAlignment="1">
      <alignment horizontal="left" vertical="center"/>
    </xf>
    <xf numFmtId="0" fontId="0" fillId="0" borderId="0" xfId="0" applyFill="1" applyAlignment="1">
      <alignment horizontal="left" vertical="center"/>
    </xf>
    <xf numFmtId="56" fontId="33" fillId="0" borderId="0" xfId="0" applyNumberFormat="1" applyFont="1" applyFill="1">
      <alignment vertical="center"/>
    </xf>
    <xf numFmtId="0" fontId="5" fillId="0" borderId="0" xfId="0" applyFont="1" applyFill="1" applyBorder="1" applyAlignment="1">
      <alignment horizontal="center" vertical="center"/>
    </xf>
    <xf numFmtId="0" fontId="30" fillId="0" borderId="61" xfId="0" applyFont="1" applyFill="1" applyBorder="1" applyAlignment="1">
      <alignment horizontal="center" vertical="center"/>
    </xf>
    <xf numFmtId="0" fontId="30" fillId="0" borderId="71" xfId="0" applyFont="1" applyFill="1" applyBorder="1" applyAlignment="1">
      <alignment horizontal="center" vertical="center"/>
    </xf>
    <xf numFmtId="0" fontId="30" fillId="0" borderId="61" xfId="0" applyFont="1" applyFill="1" applyBorder="1" applyAlignment="1">
      <alignment horizontal="center" vertical="center"/>
    </xf>
    <xf numFmtId="0" fontId="30" fillId="0" borderId="71" xfId="0" applyFont="1" applyFill="1" applyBorder="1" applyAlignment="1">
      <alignment horizontal="center" vertical="center"/>
    </xf>
    <xf numFmtId="56" fontId="30" fillId="0" borderId="28" xfId="0" applyNumberFormat="1" applyFont="1" applyFill="1" applyBorder="1" applyAlignment="1">
      <alignment horizontal="center" vertical="center" wrapText="1"/>
    </xf>
    <xf numFmtId="0" fontId="30" fillId="0" borderId="61"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71" xfId="0" applyFill="1" applyBorder="1" applyAlignment="1">
      <alignment horizontal="center" vertical="center"/>
    </xf>
    <xf numFmtId="0" fontId="30" fillId="0" borderId="61" xfId="0" applyFont="1" applyFill="1" applyBorder="1" applyAlignment="1">
      <alignment horizontal="center" vertical="center"/>
    </xf>
    <xf numFmtId="0" fontId="30" fillId="0" borderId="71" xfId="0" applyFont="1" applyFill="1" applyBorder="1" applyAlignment="1">
      <alignment horizontal="center" vertical="center"/>
    </xf>
    <xf numFmtId="0" fontId="0" fillId="0" borderId="0" xfId="0">
      <alignment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54" fillId="0" borderId="0" xfId="0" applyFont="1" applyFill="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0" fillId="0" borderId="28" xfId="0" applyFill="1" applyBorder="1" applyAlignment="1">
      <alignment horizontal="center" vertical="center"/>
    </xf>
    <xf numFmtId="0" fontId="0" fillId="0" borderId="135" xfId="0" applyFill="1" applyBorder="1" applyAlignment="1">
      <alignment horizontal="center" vertical="center"/>
    </xf>
    <xf numFmtId="0" fontId="35" fillId="0" borderId="28" xfId="0" applyFont="1" applyFill="1" applyBorder="1" applyAlignment="1">
      <alignment horizontal="center" vertical="center"/>
    </xf>
    <xf numFmtId="56" fontId="35" fillId="0" borderId="28" xfId="0" applyNumberFormat="1" applyFont="1" applyFill="1" applyBorder="1" applyAlignment="1">
      <alignment horizontal="center" vertical="center"/>
    </xf>
    <xf numFmtId="0" fontId="35" fillId="0" borderId="61" xfId="0" applyFont="1" applyFill="1" applyBorder="1" applyAlignment="1">
      <alignment horizontal="center" vertical="center"/>
    </xf>
    <xf numFmtId="0" fontId="35" fillId="0" borderId="71" xfId="0" applyFont="1" applyFill="1" applyBorder="1" applyAlignment="1">
      <alignment horizontal="center" vertical="center"/>
    </xf>
    <xf numFmtId="0" fontId="35" fillId="0" borderId="62" xfId="0" applyFont="1" applyFill="1" applyBorder="1" applyAlignment="1">
      <alignment horizontal="center" vertical="center"/>
    </xf>
    <xf numFmtId="0" fontId="0" fillId="0" borderId="61" xfId="0" applyFill="1" applyBorder="1" applyAlignment="1">
      <alignment horizontal="center" vertical="center"/>
    </xf>
    <xf numFmtId="0" fontId="0" fillId="0" borderId="71" xfId="0" applyFill="1" applyBorder="1" applyAlignment="1">
      <alignment horizontal="center" vertical="center"/>
    </xf>
    <xf numFmtId="0" fontId="35" fillId="0" borderId="28" xfId="2" applyFont="1" applyFill="1" applyBorder="1" applyAlignment="1">
      <alignment horizontal="center" vertical="center"/>
    </xf>
    <xf numFmtId="56" fontId="35" fillId="0" borderId="28" xfId="2" applyNumberFormat="1" applyFont="1" applyFill="1" applyBorder="1" applyAlignment="1">
      <alignment horizontal="center" vertical="center"/>
    </xf>
    <xf numFmtId="0" fontId="35" fillId="0" borderId="61" xfId="2" applyFont="1" applyFill="1" applyBorder="1" applyAlignment="1">
      <alignment horizontal="center" vertical="center"/>
    </xf>
    <xf numFmtId="0" fontId="35" fillId="0" borderId="71" xfId="2" applyFont="1" applyFill="1" applyBorder="1" applyAlignment="1">
      <alignment horizontal="center" vertical="center"/>
    </xf>
    <xf numFmtId="0" fontId="33" fillId="0" borderId="28" xfId="2" applyFill="1" applyBorder="1" applyAlignment="1">
      <alignment horizontal="center" vertical="center"/>
    </xf>
    <xf numFmtId="56" fontId="33" fillId="0" borderId="28" xfId="2" applyNumberFormat="1" applyFill="1" applyBorder="1" applyAlignment="1">
      <alignment horizontal="center" vertical="center"/>
    </xf>
    <xf numFmtId="0" fontId="33" fillId="0" borderId="61" xfId="2" applyFill="1" applyBorder="1" applyAlignment="1">
      <alignment horizontal="center" vertical="center"/>
    </xf>
    <xf numFmtId="0" fontId="33" fillId="0" borderId="71" xfId="2" applyFill="1" applyBorder="1" applyAlignment="1">
      <alignment horizontal="center" vertical="center"/>
    </xf>
    <xf numFmtId="0" fontId="4" fillId="0" borderId="0" xfId="0" applyFont="1" applyFill="1" applyBorder="1" applyAlignment="1">
      <alignment horizontal="left" vertical="center"/>
    </xf>
    <xf numFmtId="20" fontId="4" fillId="7" borderId="61" xfId="0" applyNumberFormat="1" applyFont="1" applyFill="1" applyBorder="1" applyAlignment="1" applyProtection="1">
      <alignment horizontal="center" vertical="center"/>
      <protection locked="0"/>
    </xf>
    <xf numFmtId="56" fontId="4" fillId="18" borderId="62" xfId="0" applyNumberFormat="1" applyFont="1" applyFill="1" applyBorder="1" applyAlignment="1" applyProtection="1">
      <alignment horizontal="center" vertical="center" wrapText="1"/>
      <protection locked="0"/>
    </xf>
    <xf numFmtId="20" fontId="4" fillId="18" borderId="61" xfId="0" applyNumberFormat="1" applyFont="1" applyFill="1" applyBorder="1" applyAlignment="1" applyProtection="1">
      <alignment horizontal="center" vertical="center"/>
      <protection locked="0"/>
    </xf>
    <xf numFmtId="177" fontId="9" fillId="0" borderId="85" xfId="0" applyNumberFormat="1" applyFont="1" applyFill="1" applyBorder="1" applyAlignment="1" applyProtection="1">
      <alignment horizontal="center" vertical="center" wrapText="1"/>
      <protection locked="0"/>
    </xf>
    <xf numFmtId="0" fontId="4" fillId="0" borderId="0" xfId="0" applyFont="1" applyFill="1" applyBorder="1" applyAlignment="1">
      <alignment vertical="center" shrinkToFit="1"/>
    </xf>
    <xf numFmtId="177" fontId="9" fillId="0" borderId="21" xfId="0" applyNumberFormat="1" applyFont="1" applyFill="1" applyBorder="1" applyAlignment="1" applyProtection="1">
      <alignment horizontal="center" vertical="center" wrapText="1"/>
      <protection locked="0"/>
    </xf>
    <xf numFmtId="177" fontId="9" fillId="0" borderId="32" xfId="0" applyNumberFormat="1" applyFont="1" applyFill="1" applyBorder="1" applyAlignment="1" applyProtection="1">
      <alignment horizontal="center" vertical="center" wrapText="1"/>
      <protection locked="0"/>
    </xf>
    <xf numFmtId="56" fontId="4" fillId="18" borderId="59" xfId="0" applyNumberFormat="1" applyFont="1" applyFill="1" applyBorder="1" applyAlignment="1" applyProtection="1">
      <alignment horizontal="center" vertical="center" wrapText="1"/>
      <protection locked="0"/>
    </xf>
    <xf numFmtId="20" fontId="4" fillId="18" borderId="58" xfId="0" applyNumberFormat="1" applyFont="1" applyFill="1" applyBorder="1" applyAlignment="1" applyProtection="1">
      <alignment horizontal="center" vertical="center"/>
      <protection locked="0"/>
    </xf>
    <xf numFmtId="56" fontId="4" fillId="18" borderId="62" xfId="0" applyNumberFormat="1" applyFont="1" applyFill="1" applyBorder="1" applyAlignment="1" applyProtection="1">
      <alignment horizontal="center" vertical="center"/>
      <protection locked="0"/>
    </xf>
    <xf numFmtId="20" fontId="4" fillId="18" borderId="39" xfId="0" applyNumberFormat="1" applyFont="1" applyFill="1" applyBorder="1" applyAlignment="1" applyProtection="1">
      <alignment horizontal="center" vertical="center"/>
      <protection locked="0"/>
    </xf>
    <xf numFmtId="56" fontId="4" fillId="18" borderId="28" xfId="0" applyNumberFormat="1" applyFont="1" applyFill="1" applyBorder="1" applyAlignment="1" applyProtection="1">
      <alignment horizontal="center" vertical="center"/>
      <protection locked="0"/>
    </xf>
    <xf numFmtId="56" fontId="4" fillId="18" borderId="34" xfId="0" applyNumberFormat="1" applyFont="1" applyFill="1" applyBorder="1" applyAlignment="1" applyProtection="1">
      <alignment horizontal="center" vertical="center" wrapText="1"/>
      <protection locked="0"/>
    </xf>
    <xf numFmtId="56" fontId="4" fillId="18" borderId="0" xfId="0" applyNumberFormat="1" applyFont="1" applyFill="1" applyBorder="1" applyAlignment="1" applyProtection="1">
      <alignment horizontal="center" vertical="center" wrapText="1"/>
      <protection locked="0"/>
    </xf>
    <xf numFmtId="20" fontId="4" fillId="18" borderId="44" xfId="0" applyNumberFormat="1" applyFont="1" applyFill="1" applyBorder="1" applyAlignment="1" applyProtection="1">
      <alignment horizontal="center" vertical="center"/>
      <protection locked="0"/>
    </xf>
    <xf numFmtId="56" fontId="4" fillId="18" borderId="61" xfId="0" applyNumberFormat="1" applyFont="1" applyFill="1" applyBorder="1" applyAlignment="1" applyProtection="1">
      <alignment horizontal="center" vertical="center" wrapText="1"/>
      <protection locked="0"/>
    </xf>
    <xf numFmtId="56" fontId="4" fillId="18" borderId="70" xfId="0" applyNumberFormat="1" applyFont="1" applyFill="1" applyBorder="1" applyAlignment="1" applyProtection="1">
      <alignment horizontal="center" vertical="center" wrapText="1"/>
      <protection locked="0"/>
    </xf>
    <xf numFmtId="56" fontId="7" fillId="18" borderId="44" xfId="0" applyNumberFormat="1" applyFont="1" applyFill="1" applyBorder="1" applyAlignment="1" applyProtection="1">
      <alignment horizontal="distributed" vertical="center" wrapText="1"/>
      <protection locked="0"/>
    </xf>
    <xf numFmtId="56" fontId="7" fillId="18" borderId="0" xfId="0" applyNumberFormat="1" applyFont="1" applyFill="1" applyBorder="1" applyAlignment="1" applyProtection="1">
      <alignment horizontal="distributed" vertical="center" wrapText="1"/>
      <protection locked="0"/>
    </xf>
    <xf numFmtId="56" fontId="7" fillId="18" borderId="45" xfId="0" applyNumberFormat="1" applyFont="1" applyFill="1" applyBorder="1" applyAlignment="1" applyProtection="1">
      <alignment horizontal="distributed" vertical="center" wrapText="1"/>
      <protection locked="0"/>
    </xf>
    <xf numFmtId="0" fontId="4" fillId="18" borderId="72" xfId="0" applyFont="1" applyFill="1" applyBorder="1" applyAlignment="1">
      <alignment horizontal="distributed" vertical="center" shrinkToFit="1"/>
    </xf>
    <xf numFmtId="0" fontId="4" fillId="18" borderId="62" xfId="0" applyFont="1" applyFill="1" applyBorder="1" applyAlignment="1">
      <alignment horizontal="distributed" vertical="center" shrinkToFit="1"/>
    </xf>
    <xf numFmtId="0" fontId="4" fillId="18" borderId="66" xfId="0" applyFont="1" applyFill="1" applyBorder="1" applyAlignment="1">
      <alignment horizontal="distributed" vertical="center" shrinkToFit="1"/>
    </xf>
    <xf numFmtId="56" fontId="4" fillId="18" borderId="28" xfId="0" applyNumberFormat="1" applyFont="1" applyFill="1" applyBorder="1" applyAlignment="1" applyProtection="1">
      <alignment horizontal="center" vertical="center" wrapText="1"/>
      <protection locked="0"/>
    </xf>
    <xf numFmtId="0" fontId="4" fillId="18" borderId="100" xfId="0" applyFont="1" applyFill="1" applyBorder="1" applyAlignment="1">
      <alignment horizontal="distributed" vertical="center" shrinkToFit="1"/>
    </xf>
    <xf numFmtId="0" fontId="4" fillId="18" borderId="26" xfId="0" applyFont="1" applyFill="1" applyBorder="1" applyAlignment="1">
      <alignment horizontal="distributed" vertical="center" shrinkToFit="1"/>
    </xf>
    <xf numFmtId="0" fontId="4" fillId="18" borderId="78" xfId="0" applyFont="1" applyFill="1" applyBorder="1" applyAlignment="1">
      <alignment horizontal="distributed" vertical="center" shrinkToFit="1"/>
    </xf>
    <xf numFmtId="56" fontId="4" fillId="18" borderId="70" xfId="0" applyNumberFormat="1" applyFont="1" applyFill="1" applyBorder="1" applyAlignment="1" applyProtection="1">
      <alignment vertical="center" wrapText="1"/>
      <protection locked="0"/>
    </xf>
    <xf numFmtId="56" fontId="4" fillId="18" borderId="44" xfId="0" applyNumberFormat="1" applyFont="1" applyFill="1" applyBorder="1" applyAlignment="1" applyProtection="1">
      <alignment vertical="center" wrapText="1"/>
      <protection locked="0"/>
    </xf>
    <xf numFmtId="56" fontId="4" fillId="18" borderId="0" xfId="0" applyNumberFormat="1" applyFont="1" applyFill="1" applyBorder="1" applyAlignment="1" applyProtection="1">
      <alignment vertical="center" wrapText="1"/>
      <protection locked="0"/>
    </xf>
    <xf numFmtId="56" fontId="4" fillId="18" borderId="45" xfId="0" applyNumberFormat="1" applyFont="1" applyFill="1" applyBorder="1" applyAlignment="1" applyProtection="1">
      <alignment vertical="center" wrapText="1"/>
      <protection locked="0"/>
    </xf>
    <xf numFmtId="56" fontId="4" fillId="18" borderId="79" xfId="0" applyNumberFormat="1" applyFont="1" applyFill="1" applyBorder="1" applyAlignment="1" applyProtection="1">
      <alignment vertical="center" wrapText="1"/>
      <protection locked="0"/>
    </xf>
    <xf numFmtId="56" fontId="4" fillId="18" borderId="80" xfId="0" applyNumberFormat="1" applyFont="1" applyFill="1" applyBorder="1" applyAlignment="1" applyProtection="1">
      <alignment horizontal="center" vertical="center" wrapText="1"/>
      <protection locked="0"/>
    </xf>
    <xf numFmtId="20" fontId="4" fillId="18" borderId="80" xfId="0" applyNumberFormat="1" applyFont="1" applyFill="1" applyBorder="1" applyAlignment="1" applyProtection="1">
      <alignment horizontal="center" vertical="center"/>
      <protection locked="0"/>
    </xf>
    <xf numFmtId="56" fontId="4" fillId="18" borderId="44" xfId="0" applyNumberFormat="1" applyFont="1" applyFill="1" applyBorder="1" applyAlignment="1" applyProtection="1">
      <alignment horizontal="distributed" vertical="center"/>
      <protection locked="0"/>
    </xf>
    <xf numFmtId="56" fontId="4" fillId="18" borderId="0" xfId="0" applyNumberFormat="1" applyFont="1" applyFill="1" applyBorder="1" applyAlignment="1" applyProtection="1">
      <alignment horizontal="distributed" vertical="center"/>
      <protection locked="0"/>
    </xf>
    <xf numFmtId="56" fontId="4" fillId="18" borderId="45" xfId="0" applyNumberFormat="1" applyFont="1" applyFill="1" applyBorder="1" applyAlignment="1" applyProtection="1">
      <alignment horizontal="distributed" vertical="center"/>
      <protection locked="0"/>
    </xf>
    <xf numFmtId="56" fontId="4" fillId="18" borderId="51" xfId="0" applyNumberFormat="1" applyFont="1" applyFill="1" applyBorder="1" applyAlignment="1" applyProtection="1">
      <alignment vertical="center" wrapText="1"/>
      <protection locked="0"/>
    </xf>
    <xf numFmtId="56" fontId="4" fillId="18" borderId="1" xfId="0" applyNumberFormat="1" applyFont="1" applyFill="1" applyBorder="1" applyAlignment="1" applyProtection="1">
      <alignment vertical="center" wrapText="1"/>
      <protection locked="0"/>
    </xf>
    <xf numFmtId="56" fontId="4" fillId="18" borderId="52" xfId="0" applyNumberFormat="1" applyFont="1" applyFill="1" applyBorder="1" applyAlignment="1" applyProtection="1">
      <alignment vertical="center" wrapText="1"/>
      <protection locked="0"/>
    </xf>
    <xf numFmtId="56" fontId="4" fillId="18" borderId="81" xfId="0" applyNumberFormat="1" applyFont="1" applyFill="1" applyBorder="1" applyAlignment="1" applyProtection="1">
      <alignment horizontal="center" vertical="center" wrapText="1"/>
      <protection locked="0"/>
    </xf>
    <xf numFmtId="56" fontId="4" fillId="18" borderId="59" xfId="0" applyNumberFormat="1" applyFont="1" applyFill="1" applyBorder="1" applyAlignment="1" applyProtection="1">
      <alignment horizontal="distributed" vertical="center" wrapText="1"/>
      <protection locked="0"/>
    </xf>
    <xf numFmtId="56" fontId="4" fillId="18" borderId="62" xfId="0" applyNumberFormat="1" applyFont="1" applyFill="1" applyBorder="1" applyAlignment="1" applyProtection="1">
      <alignment horizontal="distributed" vertical="center" wrapText="1"/>
      <protection locked="0"/>
    </xf>
    <xf numFmtId="56" fontId="4" fillId="18" borderId="61" xfId="0" applyNumberFormat="1" applyFont="1" applyFill="1" applyBorder="1" applyAlignment="1" applyProtection="1">
      <alignment horizontal="distributed" vertical="center" wrapText="1"/>
      <protection locked="0"/>
    </xf>
    <xf numFmtId="56" fontId="4" fillId="18" borderId="94" xfId="0" applyNumberFormat="1" applyFont="1" applyFill="1" applyBorder="1" applyAlignment="1" applyProtection="1">
      <alignment vertical="center" wrapText="1"/>
      <protection locked="0"/>
    </xf>
    <xf numFmtId="56" fontId="4" fillId="18" borderId="25" xfId="0" applyNumberFormat="1" applyFont="1" applyFill="1" applyBorder="1" applyAlignment="1" applyProtection="1">
      <alignment vertical="center" wrapText="1"/>
      <protection locked="0"/>
    </xf>
    <xf numFmtId="56" fontId="4" fillId="18" borderId="26" xfId="0" applyNumberFormat="1" applyFont="1" applyFill="1" applyBorder="1" applyAlignment="1" applyProtection="1">
      <alignment vertical="center" wrapText="1"/>
      <protection locked="0"/>
    </xf>
    <xf numFmtId="56" fontId="4" fillId="18" borderId="27" xfId="0" applyNumberFormat="1" applyFont="1" applyFill="1" applyBorder="1" applyAlignment="1" applyProtection="1">
      <alignment vertical="center" wrapText="1"/>
      <protection locked="0"/>
    </xf>
    <xf numFmtId="56" fontId="4" fillId="18" borderId="79" xfId="0" applyNumberFormat="1" applyFont="1" applyFill="1" applyBorder="1" applyAlignment="1" applyProtection="1">
      <alignment horizontal="center" vertical="center" wrapText="1"/>
      <protection locked="0"/>
    </xf>
    <xf numFmtId="56" fontId="4" fillId="18" borderId="81" xfId="0" applyNumberFormat="1" applyFont="1" applyFill="1" applyBorder="1" applyAlignment="1" applyProtection="1">
      <alignment horizontal="distributed" vertical="center" wrapText="1"/>
      <protection locked="0"/>
    </xf>
    <xf numFmtId="20" fontId="4" fillId="18" borderId="25" xfId="0" applyNumberFormat="1" applyFont="1" applyFill="1" applyBorder="1" applyAlignment="1" applyProtection="1">
      <alignment horizontal="center" vertical="center"/>
      <protection locked="0"/>
    </xf>
    <xf numFmtId="20" fontId="4" fillId="18" borderId="26" xfId="0" applyNumberFormat="1" applyFont="1" applyFill="1" applyBorder="1" applyAlignment="1" applyProtection="1">
      <alignment horizontal="center" vertical="center"/>
      <protection locked="0"/>
    </xf>
    <xf numFmtId="56" fontId="4" fillId="18" borderId="39" xfId="0" applyNumberFormat="1" applyFont="1" applyFill="1" applyBorder="1" applyAlignment="1" applyProtection="1">
      <alignment horizontal="distributed" vertical="center" wrapText="1"/>
      <protection locked="0"/>
    </xf>
    <xf numFmtId="56" fontId="4" fillId="18" borderId="80" xfId="0" applyNumberFormat="1" applyFont="1" applyFill="1" applyBorder="1" applyAlignment="1" applyProtection="1">
      <alignment horizontal="distributed" vertical="center" wrapText="1"/>
      <protection locked="0"/>
    </xf>
    <xf numFmtId="56" fontId="4" fillId="18" borderId="26" xfId="0" applyNumberFormat="1" applyFont="1" applyFill="1" applyBorder="1" applyAlignment="1" applyProtection="1">
      <alignment horizontal="distributed" vertical="center" wrapText="1"/>
      <protection locked="0"/>
    </xf>
    <xf numFmtId="0" fontId="0" fillId="0" borderId="62" xfId="0" applyFill="1" applyBorder="1" applyAlignment="1">
      <alignment horizontal="center" vertical="center"/>
    </xf>
    <xf numFmtId="0" fontId="0" fillId="0" borderId="28" xfId="0" applyFill="1" applyBorder="1" applyAlignment="1">
      <alignment horizontal="center" vertical="center"/>
    </xf>
    <xf numFmtId="56" fontId="0" fillId="0" borderId="28" xfId="0" applyNumberFormat="1" applyFill="1" applyBorder="1" applyAlignment="1">
      <alignment horizontal="center" vertical="center"/>
    </xf>
    <xf numFmtId="0" fontId="0" fillId="0" borderId="61" xfId="0" applyFill="1" applyBorder="1" applyAlignment="1">
      <alignment horizontal="center" vertical="center"/>
    </xf>
    <xf numFmtId="0" fontId="0" fillId="0" borderId="71" xfId="0" applyFill="1" applyBorder="1" applyAlignment="1">
      <alignment horizontal="center" vertical="center"/>
    </xf>
    <xf numFmtId="0" fontId="4" fillId="0" borderId="0" xfId="0" applyFont="1" applyFill="1" applyBorder="1" applyAlignment="1">
      <alignment horizontal="left" vertical="center"/>
    </xf>
    <xf numFmtId="0" fontId="0" fillId="0" borderId="62" xfId="0" applyFill="1" applyBorder="1" applyAlignment="1">
      <alignment horizontal="center" vertical="center"/>
    </xf>
    <xf numFmtId="0" fontId="0" fillId="0" borderId="28" xfId="0" applyFill="1" applyBorder="1" applyAlignment="1">
      <alignment horizontal="center" vertical="center"/>
    </xf>
    <xf numFmtId="56" fontId="0" fillId="0" borderId="28" xfId="0" applyNumberFormat="1" applyFill="1" applyBorder="1" applyAlignment="1">
      <alignment horizontal="center" vertical="center"/>
    </xf>
    <xf numFmtId="0" fontId="0" fillId="0" borderId="61" xfId="0" applyFill="1" applyBorder="1" applyAlignment="1">
      <alignment horizontal="center" vertical="center"/>
    </xf>
    <xf numFmtId="0" fontId="0" fillId="0" borderId="71" xfId="0" applyFill="1" applyBorder="1" applyAlignment="1">
      <alignment horizontal="center" vertical="center"/>
    </xf>
    <xf numFmtId="0" fontId="0" fillId="0" borderId="61" xfId="0" applyFill="1" applyBorder="1" applyAlignment="1">
      <alignment horizontal="center" vertical="center"/>
    </xf>
    <xf numFmtId="0" fontId="0" fillId="0" borderId="71" xfId="0" applyFill="1" applyBorder="1" applyAlignment="1">
      <alignment horizontal="center" vertical="center"/>
    </xf>
    <xf numFmtId="56" fontId="4" fillId="18" borderId="34" xfId="0" applyNumberFormat="1" applyFont="1" applyFill="1" applyBorder="1" applyAlignment="1" applyProtection="1">
      <alignment horizontal="distributed" vertical="center" wrapText="1"/>
      <protection locked="0"/>
    </xf>
    <xf numFmtId="56" fontId="4" fillId="18" borderId="26" xfId="0" applyNumberFormat="1" applyFont="1" applyFill="1" applyBorder="1" applyAlignment="1" applyProtection="1">
      <alignment horizontal="distributed" vertical="center" wrapText="1"/>
      <protection locked="0"/>
    </xf>
    <xf numFmtId="56" fontId="4" fillId="18" borderId="28" xfId="0" applyNumberFormat="1" applyFont="1" applyFill="1" applyBorder="1" applyAlignment="1" applyProtection="1">
      <alignment horizontal="distributed" vertical="center" wrapText="1"/>
      <protection locked="0"/>
    </xf>
    <xf numFmtId="0" fontId="4" fillId="18" borderId="83" xfId="0" applyFont="1" applyFill="1" applyBorder="1" applyAlignment="1">
      <alignment horizontal="distributed" vertical="center"/>
    </xf>
    <xf numFmtId="0" fontId="4" fillId="18" borderId="81" xfId="0" applyFont="1" applyFill="1" applyBorder="1" applyAlignment="1">
      <alignment horizontal="distributed" vertical="center"/>
    </xf>
    <xf numFmtId="0" fontId="4" fillId="18" borderId="91" xfId="0" applyFont="1" applyFill="1" applyBorder="1" applyAlignment="1">
      <alignment horizontal="distributed" vertical="center"/>
    </xf>
    <xf numFmtId="0" fontId="4" fillId="18" borderId="33" xfId="0" applyFont="1" applyFill="1" applyBorder="1" applyAlignment="1">
      <alignment horizontal="distributed" vertical="center"/>
    </xf>
    <xf numFmtId="0" fontId="4" fillId="18" borderId="34" xfId="0" applyFont="1" applyFill="1" applyBorder="1" applyAlignment="1">
      <alignment horizontal="distributed" vertical="center"/>
    </xf>
    <xf numFmtId="0" fontId="4" fillId="18" borderId="93" xfId="0" applyFont="1" applyFill="1" applyBorder="1" applyAlignment="1">
      <alignment horizontal="distributed" vertical="center"/>
    </xf>
    <xf numFmtId="56" fontId="4" fillId="18" borderId="30" xfId="0" applyNumberFormat="1" applyFont="1" applyFill="1" applyBorder="1" applyAlignment="1" applyProtection="1">
      <alignment horizontal="distributed" vertical="center" wrapText="1"/>
      <protection locked="0"/>
    </xf>
    <xf numFmtId="0" fontId="7" fillId="2" borderId="115" xfId="0" applyNumberFormat="1" applyFont="1" applyFill="1" applyBorder="1" applyAlignment="1" applyProtection="1">
      <alignment horizontal="center" vertical="center"/>
    </xf>
    <xf numFmtId="0" fontId="7" fillId="2" borderId="109" xfId="0" applyNumberFormat="1" applyFont="1" applyFill="1" applyBorder="1" applyAlignment="1" applyProtection="1">
      <alignment horizontal="center" vertical="center"/>
    </xf>
    <xf numFmtId="0" fontId="7" fillId="2" borderId="110" xfId="0" applyNumberFormat="1" applyFont="1" applyFill="1" applyBorder="1" applyAlignment="1" applyProtection="1">
      <alignment horizontal="center" vertical="center"/>
    </xf>
    <xf numFmtId="0" fontId="7" fillId="2" borderId="108" xfId="0" applyNumberFormat="1" applyFont="1" applyFill="1" applyBorder="1" applyAlignment="1" applyProtection="1">
      <alignment horizontal="center" vertical="center"/>
    </xf>
    <xf numFmtId="0" fontId="7" fillId="2" borderId="108" xfId="0" applyNumberFormat="1" applyFont="1" applyFill="1" applyBorder="1" applyAlignment="1" applyProtection="1">
      <alignment horizontal="center" vertical="center"/>
      <protection locked="0"/>
    </xf>
    <xf numFmtId="0" fontId="7" fillId="2" borderId="110" xfId="0" applyNumberFormat="1" applyFont="1" applyFill="1" applyBorder="1" applyAlignment="1" applyProtection="1">
      <alignment horizontal="center" vertical="center"/>
      <protection locked="0"/>
    </xf>
    <xf numFmtId="0" fontId="7" fillId="2" borderId="109" xfId="0" applyNumberFormat="1" applyFont="1" applyFill="1" applyBorder="1" applyAlignment="1" applyProtection="1">
      <alignment horizontal="center" vertical="center"/>
      <protection locked="0"/>
    </xf>
    <xf numFmtId="0" fontId="7" fillId="2" borderId="144" xfId="0" applyNumberFormat="1" applyFont="1" applyFill="1" applyBorder="1" applyAlignment="1" applyProtection="1">
      <alignment horizontal="center" vertical="center"/>
      <protection locked="0"/>
    </xf>
    <xf numFmtId="0" fontId="13" fillId="0" borderId="136" xfId="6" applyFont="1" applyFill="1" applyBorder="1" applyAlignment="1">
      <alignment horizontal="center" vertical="center" shrinkToFit="1"/>
    </xf>
    <xf numFmtId="177" fontId="9" fillId="18" borderId="85" xfId="0" applyNumberFormat="1" applyFont="1" applyFill="1" applyBorder="1" applyAlignment="1" applyProtection="1">
      <alignment horizontal="center" vertical="center" wrapText="1"/>
      <protection locked="0"/>
    </xf>
    <xf numFmtId="0" fontId="4" fillId="18" borderId="0" xfId="0" applyFont="1" applyFill="1" applyBorder="1" applyAlignment="1">
      <alignment horizontal="left" vertical="center"/>
    </xf>
    <xf numFmtId="177" fontId="9" fillId="18" borderId="67" xfId="0" applyNumberFormat="1" applyFont="1" applyFill="1" applyBorder="1" applyAlignment="1" applyProtection="1">
      <alignment horizontal="center" vertical="center" wrapText="1"/>
      <protection locked="0"/>
    </xf>
    <xf numFmtId="0" fontId="9" fillId="18" borderId="73" xfId="0" applyFont="1" applyFill="1" applyBorder="1" applyAlignment="1" applyProtection="1">
      <alignment horizontal="center" vertical="center" wrapText="1"/>
      <protection locked="0"/>
    </xf>
    <xf numFmtId="56" fontId="4" fillId="18" borderId="39" xfId="0" applyNumberFormat="1" applyFont="1" applyFill="1" applyBorder="1" applyAlignment="1" applyProtection="1">
      <alignment horizontal="center" vertical="center" wrapText="1"/>
      <protection locked="0"/>
    </xf>
    <xf numFmtId="56" fontId="4" fillId="18" borderId="35" xfId="0" applyNumberFormat="1" applyFont="1" applyFill="1" applyBorder="1" applyAlignment="1" applyProtection="1">
      <alignment horizontal="center" vertical="center" wrapText="1"/>
      <protection locked="0"/>
    </xf>
    <xf numFmtId="0" fontId="9" fillId="18" borderId="85" xfId="0" applyFont="1" applyFill="1" applyBorder="1" applyAlignment="1" applyProtection="1">
      <alignment horizontal="center" vertical="center" wrapText="1"/>
      <protection locked="0"/>
    </xf>
    <xf numFmtId="56" fontId="4" fillId="18" borderId="82" xfId="0" applyNumberFormat="1" applyFont="1" applyFill="1" applyBorder="1" applyAlignment="1" applyProtection="1">
      <alignment horizontal="center" vertical="center" wrapText="1"/>
      <protection locked="0"/>
    </xf>
    <xf numFmtId="0" fontId="4" fillId="18" borderId="0" xfId="0" applyFont="1" applyFill="1" applyBorder="1" applyAlignment="1">
      <alignment horizontal="distributed" vertical="center"/>
    </xf>
    <xf numFmtId="0" fontId="5" fillId="18" borderId="0" xfId="0" applyFont="1" applyFill="1" applyBorder="1" applyAlignment="1">
      <alignment horizontal="distributed" vertical="center"/>
    </xf>
    <xf numFmtId="56" fontId="4" fillId="18" borderId="58" xfId="0" applyNumberFormat="1" applyFont="1" applyFill="1" applyBorder="1" applyAlignment="1" applyProtection="1">
      <alignment horizontal="distributed" vertical="center" wrapText="1"/>
      <protection locked="0"/>
    </xf>
    <xf numFmtId="0" fontId="9" fillId="18" borderId="69" xfId="0" applyFont="1" applyFill="1" applyBorder="1" applyAlignment="1" applyProtection="1">
      <alignment horizontal="center" vertical="center" wrapText="1"/>
      <protection locked="0"/>
    </xf>
    <xf numFmtId="0" fontId="0" fillId="0" borderId="62" xfId="0" applyFill="1" applyBorder="1" applyAlignment="1">
      <alignment horizontal="center" vertical="center"/>
    </xf>
    <xf numFmtId="0" fontId="0" fillId="0" borderId="28" xfId="0" applyFill="1" applyBorder="1" applyAlignment="1">
      <alignment horizontal="center" vertical="center"/>
    </xf>
    <xf numFmtId="56" fontId="0" fillId="0" borderId="28" xfId="0" applyNumberFormat="1" applyFill="1" applyBorder="1" applyAlignment="1">
      <alignment horizontal="center" vertical="center"/>
    </xf>
    <xf numFmtId="0" fontId="0" fillId="0" borderId="61" xfId="0" applyFill="1" applyBorder="1" applyAlignment="1">
      <alignment horizontal="center" vertical="center"/>
    </xf>
    <xf numFmtId="0" fontId="0" fillId="0" borderId="71" xfId="0" applyFill="1" applyBorder="1" applyAlignment="1">
      <alignment horizontal="center" vertical="center"/>
    </xf>
    <xf numFmtId="20" fontId="4" fillId="6" borderId="61"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0" fillId="0" borderId="61" xfId="0" applyFill="1" applyBorder="1" applyAlignment="1">
      <alignment horizontal="center" vertical="center"/>
    </xf>
    <xf numFmtId="0" fontId="0" fillId="0" borderId="71" xfId="0" applyFill="1" applyBorder="1" applyAlignment="1">
      <alignment horizontal="center" vertical="center"/>
    </xf>
    <xf numFmtId="20" fontId="4" fillId="11" borderId="61" xfId="0" applyNumberFormat="1" applyFont="1" applyFill="1" applyBorder="1" applyAlignment="1" applyProtection="1">
      <alignment horizontal="center" vertical="center"/>
      <protection locked="0"/>
    </xf>
    <xf numFmtId="56" fontId="4" fillId="18" borderId="34" xfId="0" applyNumberFormat="1" applyFont="1" applyFill="1" applyBorder="1" applyAlignment="1" applyProtection="1">
      <alignment horizontal="distributed" vertical="center" wrapText="1"/>
      <protection locked="0"/>
    </xf>
    <xf numFmtId="56" fontId="4" fillId="18" borderId="25" xfId="0" applyNumberFormat="1" applyFont="1" applyFill="1" applyBorder="1" applyAlignment="1" applyProtection="1">
      <alignment horizontal="distributed" vertical="center" wrapText="1"/>
      <protection locked="0"/>
    </xf>
    <xf numFmtId="56" fontId="4" fillId="18" borderId="28" xfId="0" applyNumberFormat="1" applyFont="1" applyFill="1" applyBorder="1" applyAlignment="1" applyProtection="1">
      <alignment horizontal="distributed" vertical="center" wrapText="1"/>
      <protection locked="0"/>
    </xf>
    <xf numFmtId="56" fontId="4" fillId="18" borderId="61" xfId="0" applyNumberFormat="1" applyFont="1" applyFill="1" applyBorder="1" applyAlignment="1" applyProtection="1">
      <alignment horizontal="distributed" vertical="center" wrapText="1"/>
      <protection locked="0"/>
    </xf>
    <xf numFmtId="56" fontId="4" fillId="18" borderId="62" xfId="0" applyNumberFormat="1" applyFont="1" applyFill="1" applyBorder="1" applyAlignment="1" applyProtection="1">
      <alignment horizontal="distributed" vertical="center" wrapText="1"/>
      <protection locked="0"/>
    </xf>
    <xf numFmtId="56" fontId="4" fillId="18" borderId="80" xfId="0" applyNumberFormat="1" applyFont="1" applyFill="1" applyBorder="1" applyAlignment="1" applyProtection="1">
      <alignment horizontal="distributed" vertical="center" wrapText="1"/>
      <protection locked="0"/>
    </xf>
    <xf numFmtId="56" fontId="4" fillId="18" borderId="81" xfId="0" applyNumberFormat="1" applyFont="1" applyFill="1" applyBorder="1" applyAlignment="1" applyProtection="1">
      <alignment horizontal="distributed" vertical="center" wrapText="1"/>
      <protection locked="0"/>
    </xf>
    <xf numFmtId="0" fontId="4" fillId="0" borderId="0" xfId="0" applyFont="1" applyFill="1" applyBorder="1" applyAlignment="1">
      <alignment horizontal="left" vertical="center"/>
    </xf>
    <xf numFmtId="56" fontId="4" fillId="18" borderId="30" xfId="0" applyNumberFormat="1" applyFont="1" applyFill="1" applyBorder="1" applyAlignment="1" applyProtection="1">
      <alignment horizontal="distributed" vertical="center" wrapText="1"/>
      <protection locked="0"/>
    </xf>
    <xf numFmtId="56" fontId="4" fillId="0" borderId="0" xfId="0" applyNumberFormat="1" applyFont="1" applyFill="1" applyBorder="1" applyAlignment="1">
      <alignment horizontal="center" vertical="center" textRotation="255"/>
    </xf>
    <xf numFmtId="20" fontId="4" fillId="18" borderId="18" xfId="0" applyNumberFormat="1" applyFont="1" applyFill="1" applyBorder="1" applyAlignment="1" applyProtection="1">
      <alignment horizontal="center" vertical="center"/>
      <protection locked="0"/>
    </xf>
    <xf numFmtId="20" fontId="4" fillId="18" borderId="28" xfId="0" applyNumberFormat="1" applyFont="1" applyFill="1" applyBorder="1" applyAlignment="1" applyProtection="1">
      <alignment horizontal="center" vertical="center"/>
      <protection locked="0"/>
    </xf>
    <xf numFmtId="20" fontId="4" fillId="18" borderId="156" xfId="0" applyNumberFormat="1" applyFont="1" applyFill="1" applyBorder="1" applyAlignment="1" applyProtection="1">
      <alignment horizontal="center" vertical="center"/>
      <protection locked="0"/>
    </xf>
    <xf numFmtId="177" fontId="9" fillId="18" borderId="73" xfId="0" applyNumberFormat="1" applyFont="1" applyFill="1" applyBorder="1" applyAlignment="1" applyProtection="1">
      <alignment horizontal="center" vertical="center" wrapText="1"/>
      <protection locked="0"/>
    </xf>
    <xf numFmtId="177" fontId="9" fillId="18" borderId="72" xfId="0" applyNumberFormat="1" applyFont="1" applyFill="1" applyBorder="1" applyAlignment="1" applyProtection="1">
      <alignment horizontal="center" vertical="center" wrapText="1"/>
      <protection locked="0"/>
    </xf>
    <xf numFmtId="56" fontId="4" fillId="18" borderId="61" xfId="0" applyNumberFormat="1" applyFont="1" applyFill="1" applyBorder="1" applyAlignment="1" applyProtection="1">
      <alignment vertical="center" wrapText="1"/>
      <protection locked="0"/>
    </xf>
    <xf numFmtId="56" fontId="4" fillId="18" borderId="62" xfId="0" applyNumberFormat="1" applyFont="1" applyFill="1" applyBorder="1" applyAlignment="1" applyProtection="1">
      <alignment vertical="center" wrapText="1"/>
      <protection locked="0"/>
    </xf>
    <xf numFmtId="56" fontId="4" fillId="18" borderId="71" xfId="0" applyNumberFormat="1" applyFont="1" applyFill="1" applyBorder="1" applyAlignment="1" applyProtection="1">
      <alignment vertical="center" wrapText="1"/>
      <protection locked="0"/>
    </xf>
    <xf numFmtId="177" fontId="9" fillId="18" borderId="33" xfId="0" applyNumberFormat="1" applyFont="1" applyFill="1" applyBorder="1" applyAlignment="1" applyProtection="1">
      <alignment horizontal="center" vertical="center" wrapText="1"/>
      <protection locked="0"/>
    </xf>
    <xf numFmtId="0" fontId="0" fillId="18" borderId="79" xfId="0" applyFill="1" applyBorder="1">
      <alignment vertical="center"/>
    </xf>
    <xf numFmtId="56" fontId="4" fillId="18" borderId="39" xfId="0" applyNumberFormat="1" applyFont="1" applyFill="1" applyBorder="1" applyAlignment="1" applyProtection="1">
      <alignment vertical="center" wrapText="1"/>
      <protection locked="0"/>
    </xf>
    <xf numFmtId="56" fontId="4" fillId="18" borderId="34" xfId="0" applyNumberFormat="1" applyFont="1" applyFill="1" applyBorder="1" applyAlignment="1" applyProtection="1">
      <alignment vertical="center" wrapText="1"/>
      <protection locked="0"/>
    </xf>
    <xf numFmtId="56" fontId="4" fillId="18" borderId="35" xfId="0" applyNumberFormat="1" applyFont="1" applyFill="1" applyBorder="1" applyAlignment="1" applyProtection="1">
      <alignment vertical="center" wrapText="1"/>
      <protection locked="0"/>
    </xf>
    <xf numFmtId="20" fontId="4" fillId="18" borderId="30"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4" fillId="18" borderId="0" xfId="0" applyFont="1" applyFill="1" applyBorder="1" applyAlignment="1" applyProtection="1">
      <alignment horizontal="left" vertical="center"/>
      <protection locked="0"/>
    </xf>
    <xf numFmtId="0" fontId="0" fillId="0" borderId="61" xfId="0" applyFill="1" applyBorder="1" applyAlignment="1">
      <alignment horizontal="center" vertical="center"/>
    </xf>
    <xf numFmtId="0" fontId="0" fillId="0" borderId="71" xfId="0" applyFill="1" applyBorder="1" applyAlignment="1">
      <alignment horizontal="center" vertical="center"/>
    </xf>
    <xf numFmtId="0" fontId="0" fillId="14" borderId="138" xfId="0" applyFill="1" applyBorder="1" applyAlignment="1">
      <alignment horizontal="center" vertical="center"/>
    </xf>
    <xf numFmtId="0" fontId="6" fillId="14" borderId="135" xfId="0" applyFont="1" applyFill="1" applyBorder="1" applyAlignment="1">
      <alignment horizontal="center" vertical="center"/>
    </xf>
    <xf numFmtId="0" fontId="0" fillId="14" borderId="61" xfId="0" applyFill="1" applyBorder="1" applyAlignment="1">
      <alignment horizontal="center" vertical="center"/>
    </xf>
    <xf numFmtId="0" fontId="6" fillId="14" borderId="28" xfId="0" applyFont="1" applyFill="1" applyBorder="1" applyAlignment="1">
      <alignment horizontal="center" vertical="center"/>
    </xf>
    <xf numFmtId="0" fontId="0" fillId="14" borderId="139" xfId="0" applyFill="1" applyBorder="1" applyAlignment="1">
      <alignment horizontal="center" vertical="center"/>
    </xf>
    <xf numFmtId="0" fontId="6" fillId="14" borderId="137" xfId="0" applyFont="1" applyFill="1" applyBorder="1" applyAlignment="1">
      <alignment horizontal="center" vertical="center"/>
    </xf>
    <xf numFmtId="0" fontId="40" fillId="14" borderId="140" xfId="3" applyFont="1" applyFill="1" applyBorder="1" applyAlignment="1">
      <alignment horizontal="center" vertical="center" shrinkToFit="1"/>
    </xf>
    <xf numFmtId="0" fontId="42" fillId="14" borderId="140" xfId="0" applyFont="1" applyFill="1" applyBorder="1" applyAlignment="1">
      <alignment horizontal="center" vertical="center"/>
    </xf>
    <xf numFmtId="0" fontId="13" fillId="14" borderId="135" xfId="3" applyFont="1" applyFill="1" applyBorder="1" applyAlignment="1">
      <alignment horizontal="center" vertical="center" shrinkToFit="1"/>
    </xf>
    <xf numFmtId="0" fontId="53" fillId="14" borderId="135" xfId="0" applyFont="1" applyFill="1" applyBorder="1" applyAlignment="1">
      <alignment horizontal="center" vertical="center" shrinkToFit="1"/>
    </xf>
    <xf numFmtId="0" fontId="13" fillId="14" borderId="28" xfId="3" applyFont="1" applyFill="1" applyBorder="1" applyAlignment="1">
      <alignment horizontal="center" vertical="center" shrinkToFit="1"/>
    </xf>
    <xf numFmtId="0" fontId="53" fillId="14" borderId="28" xfId="0" applyFont="1" applyFill="1" applyBorder="1" applyAlignment="1">
      <alignment horizontal="center" vertical="center" shrinkToFit="1"/>
    </xf>
    <xf numFmtId="0" fontId="53" fillId="14" borderId="28" xfId="0" applyFont="1" applyFill="1" applyBorder="1" applyAlignment="1">
      <alignment horizontal="center" vertical="center"/>
    </xf>
    <xf numFmtId="0" fontId="13" fillId="14" borderId="137" xfId="3" applyFont="1" applyFill="1" applyBorder="1" applyAlignment="1">
      <alignment horizontal="center" vertical="center" shrinkToFit="1"/>
    </xf>
    <xf numFmtId="0" fontId="53" fillId="14" borderId="30" xfId="0" applyFont="1" applyFill="1" applyBorder="1" applyAlignment="1">
      <alignment horizontal="center" vertical="center"/>
    </xf>
    <xf numFmtId="0" fontId="13" fillId="14" borderId="61" xfId="3" applyFont="1" applyFill="1" applyBorder="1" applyAlignment="1">
      <alignment horizontal="center" vertical="center" shrinkToFit="1"/>
    </xf>
    <xf numFmtId="0" fontId="35" fillId="14" borderId="135" xfId="0" applyFont="1" applyFill="1" applyBorder="1" applyAlignment="1">
      <alignment horizontal="center" vertical="center"/>
    </xf>
    <xf numFmtId="0" fontId="35" fillId="14" borderId="28" xfId="0" applyFont="1" applyFill="1" applyBorder="1" applyAlignment="1">
      <alignment horizontal="center" vertical="center"/>
    </xf>
    <xf numFmtId="0" fontId="35" fillId="14" borderId="137" xfId="0" applyFont="1" applyFill="1" applyBorder="1" applyAlignment="1">
      <alignment horizontal="center" vertical="center"/>
    </xf>
    <xf numFmtId="0" fontId="42" fillId="14" borderId="135" xfId="0" applyFont="1" applyFill="1" applyBorder="1" applyAlignment="1">
      <alignment horizontal="center" vertical="center"/>
    </xf>
    <xf numFmtId="0" fontId="13" fillId="14" borderId="138" xfId="3" applyFont="1" applyFill="1" applyBorder="1" applyAlignment="1">
      <alignment horizontal="center" vertical="center" shrinkToFit="1"/>
    </xf>
    <xf numFmtId="0" fontId="30" fillId="14" borderId="135" xfId="0" applyFont="1" applyFill="1" applyBorder="1" applyAlignment="1">
      <alignment horizontal="center" vertical="center"/>
    </xf>
    <xf numFmtId="0" fontId="6" fillId="14" borderId="138" xfId="0" applyFont="1" applyFill="1" applyBorder="1" applyAlignment="1">
      <alignment horizontal="center" vertical="center"/>
    </xf>
    <xf numFmtId="0" fontId="13" fillId="14" borderId="135" xfId="0" applyFont="1" applyFill="1" applyBorder="1" applyAlignment="1">
      <alignment horizontal="center" vertical="center" wrapText="1"/>
    </xf>
    <xf numFmtId="0" fontId="6" fillId="14" borderId="61" xfId="0" applyFont="1" applyFill="1" applyBorder="1" applyAlignment="1">
      <alignment horizontal="center" vertical="center"/>
    </xf>
    <xf numFmtId="0" fontId="13" fillId="14" borderId="28" xfId="0" applyFont="1" applyFill="1" applyBorder="1" applyAlignment="1">
      <alignment horizontal="center" vertical="center" wrapText="1"/>
    </xf>
    <xf numFmtId="0" fontId="30" fillId="14" borderId="28" xfId="0" applyFont="1" applyFill="1" applyBorder="1" applyAlignment="1">
      <alignment horizontal="center" vertical="center"/>
    </xf>
    <xf numFmtId="0" fontId="13" fillId="14" borderId="139" xfId="3" applyFont="1" applyFill="1" applyBorder="1" applyAlignment="1">
      <alignment horizontal="center" vertical="center" shrinkToFit="1"/>
    </xf>
    <xf numFmtId="0" fontId="30" fillId="14" borderId="139" xfId="0" applyFont="1" applyFill="1" applyBorder="1" applyAlignment="1">
      <alignment horizontal="center" vertical="center"/>
    </xf>
    <xf numFmtId="0" fontId="6" fillId="14" borderId="139" xfId="0" applyFont="1" applyFill="1" applyBorder="1" applyAlignment="1">
      <alignment horizontal="center" vertical="center"/>
    </xf>
    <xf numFmtId="0" fontId="13" fillId="14" borderId="137" xfId="0" applyFont="1" applyFill="1" applyBorder="1" applyAlignment="1">
      <alignment horizontal="center" vertical="center" wrapText="1"/>
    </xf>
    <xf numFmtId="0" fontId="30" fillId="14" borderId="137" xfId="0" applyFont="1" applyFill="1" applyBorder="1" applyAlignment="1">
      <alignment horizontal="center" vertical="center"/>
    </xf>
    <xf numFmtId="56" fontId="4" fillId="18" borderId="62" xfId="0" applyNumberFormat="1" applyFont="1" applyFill="1" applyBorder="1" applyAlignment="1" applyProtection="1">
      <alignment horizontal="center" vertical="center" wrapText="1"/>
      <protection locked="0"/>
    </xf>
    <xf numFmtId="0" fontId="35" fillId="0" borderId="61" xfId="0" applyFont="1" applyFill="1" applyBorder="1" applyAlignment="1">
      <alignment horizontal="center" vertical="center"/>
    </xf>
    <xf numFmtId="0" fontId="35" fillId="0" borderId="71" xfId="0" applyFont="1" applyFill="1" applyBorder="1" applyAlignment="1">
      <alignment horizontal="center" vertical="center"/>
    </xf>
    <xf numFmtId="0" fontId="9" fillId="11" borderId="72" xfId="0" applyFont="1" applyFill="1" applyBorder="1" applyAlignment="1" applyProtection="1">
      <alignment horizontal="center" vertical="center" wrapText="1"/>
      <protection locked="0"/>
    </xf>
    <xf numFmtId="0" fontId="0" fillId="7" borderId="28" xfId="0" applyFill="1" applyBorder="1" applyAlignment="1">
      <alignment horizontal="center" vertical="center"/>
    </xf>
    <xf numFmtId="0" fontId="35" fillId="7" borderId="28" xfId="0" applyFont="1" applyFill="1" applyBorder="1" applyAlignment="1">
      <alignment horizontal="center" vertical="center"/>
    </xf>
    <xf numFmtId="56" fontId="4" fillId="18" borderId="61" xfId="0" applyNumberFormat="1" applyFont="1" applyFill="1" applyBorder="1" applyAlignment="1" applyProtection="1">
      <alignment horizontal="center" vertical="center" wrapText="1"/>
      <protection locked="0"/>
    </xf>
    <xf numFmtId="56" fontId="4" fillId="18" borderId="62" xfId="0" applyNumberFormat="1" applyFont="1" applyFill="1" applyBorder="1" applyAlignment="1" applyProtection="1">
      <alignment horizontal="center" vertical="center" wrapText="1"/>
      <protection locked="0"/>
    </xf>
    <xf numFmtId="0" fontId="4" fillId="0" borderId="0" xfId="0" applyFont="1" applyFill="1" applyBorder="1" applyAlignment="1">
      <alignment horizontal="left" vertical="center"/>
    </xf>
    <xf numFmtId="0" fontId="9" fillId="18" borderId="21" xfId="0" applyFont="1" applyFill="1" applyBorder="1" applyAlignment="1" applyProtection="1">
      <alignment horizontal="center" vertical="center" wrapText="1"/>
      <protection locked="0"/>
    </xf>
    <xf numFmtId="0" fontId="9" fillId="18" borderId="32" xfId="0" applyFont="1" applyFill="1" applyBorder="1" applyAlignment="1" applyProtection="1">
      <alignment horizontal="center" vertical="center" wrapText="1"/>
      <protection locked="0"/>
    </xf>
    <xf numFmtId="0" fontId="0" fillId="0" borderId="62" xfId="0" applyFill="1" applyBorder="1" applyAlignment="1">
      <alignment horizontal="center" vertical="center"/>
    </xf>
    <xf numFmtId="0" fontId="0" fillId="0" borderId="28" xfId="0" applyFill="1" applyBorder="1" applyAlignment="1">
      <alignment horizontal="center" vertical="center"/>
    </xf>
    <xf numFmtId="56" fontId="0" fillId="0" borderId="28" xfId="0" applyNumberFormat="1" applyFill="1" applyBorder="1" applyAlignment="1">
      <alignment horizontal="center" vertical="center"/>
    </xf>
    <xf numFmtId="0" fontId="0" fillId="0" borderId="61" xfId="0" applyFill="1" applyBorder="1" applyAlignment="1">
      <alignment horizontal="center" vertical="center"/>
    </xf>
    <xf numFmtId="0" fontId="0" fillId="0" borderId="71" xfId="0" applyFill="1" applyBorder="1" applyAlignment="1">
      <alignment horizontal="center" vertical="center"/>
    </xf>
    <xf numFmtId="56" fontId="4" fillId="18" borderId="62" xfId="0" applyNumberFormat="1" applyFont="1" applyFill="1" applyBorder="1" applyAlignment="1" applyProtection="1">
      <alignment horizontal="center" vertical="center" wrapText="1"/>
      <protection locked="0"/>
    </xf>
    <xf numFmtId="56" fontId="4" fillId="18" borderId="62" xfId="0" applyNumberFormat="1" applyFont="1" applyFill="1" applyBorder="1" applyAlignment="1" applyProtection="1">
      <alignment horizontal="distributed" vertical="center" wrapText="1"/>
      <protection locked="0"/>
    </xf>
    <xf numFmtId="0" fontId="0" fillId="0" borderId="61" xfId="0" applyFill="1" applyBorder="1" applyAlignment="1">
      <alignment horizontal="center" vertical="center"/>
    </xf>
    <xf numFmtId="0" fontId="0" fillId="0" borderId="71" xfId="0" applyFill="1" applyBorder="1" applyAlignment="1">
      <alignment horizontal="center" vertical="center"/>
    </xf>
    <xf numFmtId="0" fontId="7" fillId="17" borderId="73" xfId="0" applyFont="1" applyFill="1" applyBorder="1" applyAlignment="1" applyProtection="1">
      <alignment horizontal="distributed" vertical="center"/>
    </xf>
    <xf numFmtId="0" fontId="7" fillId="17" borderId="85" xfId="0" applyFont="1" applyFill="1" applyBorder="1" applyAlignment="1" applyProtection="1">
      <alignment horizontal="distributed" vertical="center"/>
    </xf>
    <xf numFmtId="0" fontId="7" fillId="0" borderId="44"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99"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7" fillId="0" borderId="52" xfId="0" applyNumberFormat="1" applyFont="1" applyFill="1" applyBorder="1" applyAlignment="1" applyProtection="1">
      <alignment horizontal="center" vertical="center"/>
    </xf>
    <xf numFmtId="0" fontId="7" fillId="0" borderId="49" xfId="0" applyNumberFormat="1" applyFont="1" applyFill="1" applyBorder="1" applyAlignment="1" applyProtection="1">
      <alignment horizontal="center" vertical="center"/>
    </xf>
    <xf numFmtId="0" fontId="7" fillId="0" borderId="45" xfId="0" applyNumberFormat="1" applyFont="1" applyFill="1" applyBorder="1" applyAlignment="1" applyProtection="1">
      <alignment horizontal="center" vertical="center"/>
    </xf>
    <xf numFmtId="0" fontId="7" fillId="0" borderId="51" xfId="0" applyNumberFormat="1" applyFont="1" applyFill="1" applyBorder="1" applyAlignment="1" applyProtection="1">
      <alignment horizontal="center" vertical="center"/>
    </xf>
    <xf numFmtId="0" fontId="34" fillId="0" borderId="0" xfId="0" applyFont="1" applyAlignment="1" applyProtection="1">
      <alignment horizontal="center" vertical="center"/>
    </xf>
    <xf numFmtId="0" fontId="7" fillId="0" borderId="113" xfId="0" applyNumberFormat="1" applyFont="1" applyFill="1" applyBorder="1" applyAlignment="1" applyProtection="1">
      <alignment horizontal="center" vertical="center"/>
    </xf>
    <xf numFmtId="0" fontId="7" fillId="0" borderId="107" xfId="0" applyNumberFormat="1" applyFont="1" applyFill="1" applyBorder="1" applyAlignment="1" applyProtection="1">
      <alignment horizontal="center" vertical="center"/>
    </xf>
    <xf numFmtId="0" fontId="7" fillId="0" borderId="112" xfId="0" applyNumberFormat="1" applyFont="1" applyFill="1" applyBorder="1" applyAlignment="1" applyProtection="1">
      <alignment horizontal="center" vertical="center"/>
    </xf>
    <xf numFmtId="0" fontId="7" fillId="5" borderId="30" xfId="0" applyNumberFormat="1" applyFont="1" applyFill="1" applyBorder="1" applyAlignment="1" applyProtection="1">
      <alignment horizontal="center" vertical="center"/>
    </xf>
    <xf numFmtId="0" fontId="7" fillId="5" borderId="29" xfId="0" applyNumberFormat="1" applyFont="1" applyFill="1" applyBorder="1" applyAlignment="1" applyProtection="1">
      <alignment horizontal="center" vertical="center"/>
    </xf>
    <xf numFmtId="0" fontId="7" fillId="5" borderId="42" xfId="0" applyNumberFormat="1" applyFont="1" applyFill="1" applyBorder="1" applyAlignment="1" applyProtection="1">
      <alignment horizontal="center" vertical="center"/>
    </xf>
    <xf numFmtId="0" fontId="7" fillId="0" borderId="30" xfId="0" applyNumberFormat="1" applyFont="1" applyFill="1" applyBorder="1" applyAlignment="1" applyProtection="1">
      <alignment horizontal="center" vertical="center"/>
    </xf>
    <xf numFmtId="0" fontId="7" fillId="0" borderId="29" xfId="0" applyNumberFormat="1" applyFont="1" applyFill="1" applyBorder="1" applyAlignment="1" applyProtection="1">
      <alignment horizontal="center" vertical="center"/>
    </xf>
    <xf numFmtId="0" fontId="7" fillId="0" borderId="42" xfId="0" applyNumberFormat="1" applyFont="1" applyFill="1" applyBorder="1" applyAlignment="1" applyProtection="1">
      <alignment horizontal="center" vertical="center"/>
    </xf>
    <xf numFmtId="0" fontId="7" fillId="0" borderId="36" xfId="0" applyNumberFormat="1" applyFont="1" applyFill="1" applyBorder="1" applyAlignment="1" applyProtection="1">
      <alignment horizontal="center" vertical="center"/>
      <protection locked="0"/>
    </xf>
    <xf numFmtId="0" fontId="7" fillId="0" borderId="37" xfId="0" applyNumberFormat="1" applyFont="1" applyFill="1" applyBorder="1" applyAlignment="1" applyProtection="1">
      <alignment horizontal="center" vertical="center"/>
      <protection locked="0"/>
    </xf>
    <xf numFmtId="0" fontId="7" fillId="0" borderId="38" xfId="0" applyNumberFormat="1" applyFont="1" applyFill="1" applyBorder="1" applyAlignment="1" applyProtection="1">
      <alignment horizontal="center" vertical="center"/>
      <protection locked="0"/>
    </xf>
    <xf numFmtId="0" fontId="7" fillId="0" borderId="47" xfId="0" applyNumberFormat="1" applyFont="1" applyFill="1" applyBorder="1" applyAlignment="1" applyProtection="1">
      <alignment horizontal="center" vertical="center"/>
      <protection locked="0"/>
    </xf>
    <xf numFmtId="0" fontId="7" fillId="0" borderId="46" xfId="0" applyNumberFormat="1" applyFont="1" applyFill="1" applyBorder="1" applyAlignment="1" applyProtection="1">
      <alignment horizontal="center" vertical="center"/>
      <protection locked="0"/>
    </xf>
    <xf numFmtId="0" fontId="7" fillId="0" borderId="48" xfId="0" applyNumberFormat="1" applyFont="1" applyFill="1" applyBorder="1" applyAlignment="1" applyProtection="1">
      <alignment horizontal="center" vertical="center"/>
      <protection locked="0"/>
    </xf>
    <xf numFmtId="0" fontId="7" fillId="0" borderId="118" xfId="0" applyNumberFormat="1" applyFont="1" applyFill="1" applyBorder="1" applyAlignment="1" applyProtection="1">
      <alignment horizontal="center" vertical="center"/>
      <protection locked="0"/>
    </xf>
    <xf numFmtId="0" fontId="7" fillId="0" borderId="53" xfId="0" applyNumberFormat="1" applyFont="1" applyFill="1" applyBorder="1" applyAlignment="1" applyProtection="1">
      <alignment horizontal="center" vertical="center"/>
      <protection locked="0"/>
    </xf>
    <xf numFmtId="0" fontId="7" fillId="0" borderId="119" xfId="0" applyNumberFormat="1" applyFont="1" applyFill="1" applyBorder="1" applyAlignment="1" applyProtection="1">
      <alignment horizontal="center" vertical="center"/>
      <protection locked="0"/>
    </xf>
    <xf numFmtId="0" fontId="15" fillId="0" borderId="39" xfId="0" applyNumberFormat="1" applyFont="1" applyFill="1" applyBorder="1" applyAlignment="1" applyProtection="1">
      <alignment horizontal="center" vertical="center"/>
    </xf>
    <xf numFmtId="0" fontId="15" fillId="0" borderId="40" xfId="0" applyNumberFormat="1" applyFont="1" applyFill="1" applyBorder="1" applyAlignment="1" applyProtection="1">
      <alignment horizontal="center" vertical="center"/>
    </xf>
    <xf numFmtId="0" fontId="15" fillId="0" borderId="44" xfId="0" applyNumberFormat="1" applyFont="1" applyFill="1" applyBorder="1" applyAlignment="1" applyProtection="1">
      <alignment horizontal="center" vertical="center"/>
    </xf>
    <xf numFmtId="0" fontId="15" fillId="0" borderId="101" xfId="0" applyNumberFormat="1" applyFont="1" applyFill="1" applyBorder="1" applyAlignment="1" applyProtection="1">
      <alignment horizontal="center" vertical="center"/>
    </xf>
    <xf numFmtId="0" fontId="15" fillId="0" borderId="51" xfId="0" applyNumberFormat="1" applyFont="1" applyFill="1" applyBorder="1" applyAlignment="1" applyProtection="1">
      <alignment horizontal="center" vertical="center"/>
    </xf>
    <xf numFmtId="0" fontId="15" fillId="0" borderId="120" xfId="0" applyNumberFormat="1" applyFont="1" applyFill="1" applyBorder="1" applyAlignment="1" applyProtection="1">
      <alignment horizontal="center" vertical="center"/>
    </xf>
    <xf numFmtId="0" fontId="7" fillId="13" borderId="116" xfId="0" applyFont="1" applyFill="1" applyBorder="1" applyAlignment="1" applyProtection="1">
      <alignment horizontal="center" vertical="center"/>
    </xf>
    <xf numFmtId="0" fontId="7" fillId="13" borderId="117" xfId="0" applyFont="1" applyFill="1" applyBorder="1" applyAlignment="1" applyProtection="1">
      <alignment horizontal="center" vertical="center"/>
    </xf>
    <xf numFmtId="0" fontId="7" fillId="13" borderId="122" xfId="0" applyFont="1" applyFill="1" applyBorder="1" applyAlignment="1" applyProtection="1">
      <alignment horizontal="center" vertical="center"/>
    </xf>
    <xf numFmtId="0" fontId="7" fillId="0" borderId="54" xfId="0" applyNumberFormat="1" applyFont="1" applyFill="1" applyBorder="1" applyAlignment="1" applyProtection="1">
      <alignment horizontal="center" vertical="center"/>
    </xf>
    <xf numFmtId="0" fontId="7" fillId="0" borderId="121" xfId="0" applyNumberFormat="1" applyFont="1" applyFill="1" applyBorder="1" applyAlignment="1" applyProtection="1">
      <alignment horizontal="center" vertical="center"/>
    </xf>
    <xf numFmtId="0" fontId="7" fillId="5" borderId="54" xfId="0" applyNumberFormat="1" applyFont="1" applyFill="1" applyBorder="1" applyAlignment="1" applyProtection="1">
      <alignment horizontal="center" vertical="center"/>
    </xf>
    <xf numFmtId="0" fontId="7" fillId="9" borderId="32" xfId="0" applyFont="1" applyFill="1" applyBorder="1" applyAlignment="1" applyProtection="1">
      <alignment horizontal="distributed" vertical="center"/>
    </xf>
    <xf numFmtId="0" fontId="7" fillId="9" borderId="43" xfId="0" applyFont="1" applyFill="1" applyBorder="1" applyAlignment="1" applyProtection="1">
      <alignment horizontal="distributed" vertical="center"/>
    </xf>
    <xf numFmtId="0" fontId="7" fillId="0" borderId="104" xfId="0" applyNumberFormat="1" applyFont="1" applyFill="1" applyBorder="1" applyAlignment="1" applyProtection="1">
      <alignment horizontal="center" vertical="center"/>
    </xf>
    <xf numFmtId="0" fontId="7" fillId="0" borderId="105" xfId="0" applyNumberFormat="1" applyFont="1" applyFill="1" applyBorder="1" applyAlignment="1" applyProtection="1">
      <alignment horizontal="center" vertical="center"/>
    </xf>
    <xf numFmtId="0" fontId="7" fillId="0" borderId="106" xfId="0" applyNumberFormat="1" applyFont="1" applyFill="1" applyBorder="1" applyAlignment="1" applyProtection="1">
      <alignment horizontal="center" vertical="center"/>
    </xf>
    <xf numFmtId="0" fontId="7" fillId="0" borderId="25" xfId="0" applyNumberFormat="1" applyFont="1" applyFill="1" applyBorder="1" applyAlignment="1" applyProtection="1">
      <alignment horizontal="center" vertical="center"/>
    </xf>
    <xf numFmtId="0" fontId="7" fillId="0" borderId="26" xfId="0" applyNumberFormat="1" applyFont="1" applyFill="1" applyBorder="1" applyAlignment="1" applyProtection="1">
      <alignment horizontal="center" vertical="center"/>
    </xf>
    <xf numFmtId="0" fontId="7" fillId="0" borderId="27" xfId="0" applyNumberFormat="1" applyFont="1" applyFill="1" applyBorder="1" applyAlignment="1" applyProtection="1">
      <alignment horizontal="center" vertical="center"/>
    </xf>
    <xf numFmtId="0" fontId="7" fillId="0" borderId="39" xfId="0" applyNumberFormat="1" applyFont="1" applyFill="1" applyBorder="1" applyAlignment="1" applyProtection="1">
      <alignment horizontal="center" vertical="center"/>
    </xf>
    <xf numFmtId="0" fontId="7" fillId="0" borderId="40" xfId="0" applyNumberFormat="1" applyFont="1" applyFill="1" applyBorder="1" applyAlignment="1" applyProtection="1">
      <alignment horizontal="center" vertical="center"/>
    </xf>
    <xf numFmtId="0" fontId="7" fillId="0" borderId="101" xfId="0" applyNumberFormat="1" applyFont="1" applyFill="1" applyBorder="1" applyAlignment="1" applyProtection="1">
      <alignment horizontal="center" vertical="center"/>
    </xf>
    <xf numFmtId="0" fontId="7" fillId="0" borderId="111" xfId="0" applyNumberFormat="1" applyFont="1" applyFill="1" applyBorder="1" applyAlignment="1" applyProtection="1">
      <alignment horizontal="center" vertical="center"/>
    </xf>
    <xf numFmtId="0" fontId="15" fillId="0" borderId="25" xfId="0" applyNumberFormat="1" applyFont="1" applyFill="1" applyBorder="1" applyAlignment="1" applyProtection="1">
      <alignment horizontal="center" vertical="center"/>
    </xf>
    <xf numFmtId="0" fontId="15" fillId="0" borderId="111" xfId="0" applyNumberFormat="1" applyFont="1" applyFill="1" applyBorder="1" applyAlignment="1" applyProtection="1">
      <alignment horizontal="center" vertical="center"/>
    </xf>
    <xf numFmtId="0" fontId="4" fillId="10" borderId="32" xfId="0" applyFont="1" applyFill="1" applyBorder="1" applyAlignment="1" applyProtection="1">
      <alignment horizontal="distributed" vertical="center"/>
    </xf>
    <xf numFmtId="0" fontId="4" fillId="10" borderId="43" xfId="0" applyFont="1" applyFill="1" applyBorder="1" applyAlignment="1" applyProtection="1">
      <alignment horizontal="distributed" vertical="center"/>
    </xf>
    <xf numFmtId="0" fontId="4" fillId="10" borderId="21" xfId="0" applyFont="1" applyFill="1" applyBorder="1" applyAlignment="1" applyProtection="1">
      <alignment horizontal="distributed" vertical="center"/>
    </xf>
    <xf numFmtId="0" fontId="7" fillId="18" borderId="32" xfId="0" applyFont="1" applyFill="1" applyBorder="1" applyAlignment="1" applyProtection="1">
      <alignment horizontal="distributed" vertical="center"/>
    </xf>
    <xf numFmtId="0" fontId="7" fillId="18" borderId="43" xfId="0" applyFont="1" applyFill="1" applyBorder="1" applyAlignment="1" applyProtection="1">
      <alignment horizontal="distributed" vertical="center"/>
    </xf>
    <xf numFmtId="0" fontId="7" fillId="18" borderId="21" xfId="0" applyFont="1" applyFill="1" applyBorder="1" applyAlignment="1" applyProtection="1">
      <alignment horizontal="distributed" vertical="center"/>
    </xf>
    <xf numFmtId="0" fontId="7" fillId="0" borderId="41"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vertical="center"/>
      <protection locked="0"/>
    </xf>
    <xf numFmtId="0" fontId="7" fillId="0" borderId="24" xfId="0" applyNumberFormat="1" applyFont="1" applyFill="1" applyBorder="1" applyAlignment="1" applyProtection="1">
      <alignment horizontal="center" vertical="center"/>
      <protection locked="0"/>
    </xf>
    <xf numFmtId="0" fontId="7" fillId="0" borderId="100" xfId="0" applyNumberFormat="1" applyFont="1" applyFill="1" applyBorder="1" applyAlignment="1" applyProtection="1">
      <alignment horizontal="center" vertical="center"/>
    </xf>
    <xf numFmtId="0" fontId="7" fillId="13" borderId="114" xfId="0" applyFont="1" applyFill="1" applyBorder="1" applyAlignment="1" applyProtection="1">
      <alignment horizontal="center" vertical="center"/>
    </xf>
    <xf numFmtId="0" fontId="4" fillId="4" borderId="32" xfId="0" applyFont="1" applyFill="1" applyBorder="1" applyAlignment="1" applyProtection="1">
      <alignment horizontal="distributed" vertical="center"/>
    </xf>
    <xf numFmtId="0" fontId="4" fillId="4" borderId="43" xfId="0" applyFont="1" applyFill="1" applyBorder="1" applyAlignment="1" applyProtection="1">
      <alignment horizontal="distributed" vertical="center"/>
    </xf>
    <xf numFmtId="0" fontId="4" fillId="4" borderId="21" xfId="0" applyFont="1" applyFill="1" applyBorder="1" applyAlignment="1" applyProtection="1">
      <alignment horizontal="distributed" vertical="center"/>
    </xf>
    <xf numFmtId="0" fontId="4" fillId="16" borderId="32" xfId="0" applyFont="1" applyFill="1" applyBorder="1" applyAlignment="1" applyProtection="1">
      <alignment horizontal="distributed" vertical="center"/>
    </xf>
    <xf numFmtId="0" fontId="4" fillId="16" borderId="43" xfId="0" applyFont="1" applyFill="1" applyBorder="1" applyAlignment="1" applyProtection="1">
      <alignment horizontal="distributed" vertical="center"/>
    </xf>
    <xf numFmtId="0" fontId="4" fillId="16" borderId="21" xfId="0" applyFont="1" applyFill="1" applyBorder="1" applyAlignment="1" applyProtection="1">
      <alignment horizontal="distributed" vertical="center"/>
    </xf>
    <xf numFmtId="0" fontId="4" fillId="7" borderId="32" xfId="0" applyFont="1" applyFill="1" applyBorder="1" applyAlignment="1" applyProtection="1">
      <alignment horizontal="distributed" vertical="center"/>
    </xf>
    <xf numFmtId="0" fontId="4" fillId="7" borderId="43" xfId="0" applyFont="1" applyFill="1" applyBorder="1" applyAlignment="1" applyProtection="1">
      <alignment horizontal="distributed" vertical="center"/>
    </xf>
    <xf numFmtId="0" fontId="4" fillId="7" borderId="21" xfId="0" applyFont="1" applyFill="1" applyBorder="1" applyAlignment="1" applyProtection="1">
      <alignment horizontal="distributed" vertical="center"/>
    </xf>
    <xf numFmtId="0" fontId="7" fillId="12" borderId="32" xfId="0" applyFont="1" applyFill="1" applyBorder="1" applyAlignment="1" applyProtection="1">
      <alignment horizontal="distributed" vertical="center"/>
    </xf>
    <xf numFmtId="0" fontId="7" fillId="12" borderId="43" xfId="0" applyFont="1" applyFill="1" applyBorder="1" applyAlignment="1" applyProtection="1">
      <alignment horizontal="distributed" vertical="center"/>
    </xf>
    <xf numFmtId="0" fontId="7" fillId="12" borderId="21" xfId="0" applyFont="1" applyFill="1" applyBorder="1" applyAlignment="1" applyProtection="1">
      <alignment horizontal="distributed" vertical="center"/>
    </xf>
    <xf numFmtId="0" fontId="4" fillId="14" borderId="5" xfId="0" applyFont="1" applyFill="1" applyBorder="1" applyAlignment="1" applyProtection="1">
      <alignment horizontal="distributed" vertical="center"/>
    </xf>
    <xf numFmtId="0" fontId="4" fillId="14" borderId="3" xfId="0" applyFont="1" applyFill="1" applyBorder="1" applyAlignment="1" applyProtection="1">
      <alignment horizontal="distributed" vertical="center"/>
    </xf>
    <xf numFmtId="0" fontId="4" fillId="14" borderId="4" xfId="0" applyFont="1" applyFill="1" applyBorder="1" applyAlignment="1" applyProtection="1">
      <alignment horizontal="distributed" vertical="center"/>
    </xf>
    <xf numFmtId="0" fontId="34" fillId="0" borderId="0" xfId="0" applyFont="1" applyAlignment="1" applyProtection="1">
      <alignment horizontal="center" vertical="center"/>
      <protection locked="0"/>
    </xf>
    <xf numFmtId="0" fontId="4" fillId="16" borderId="5" xfId="0" applyFont="1" applyFill="1" applyBorder="1" applyAlignment="1" applyProtection="1">
      <alignment horizontal="distributed" vertical="center"/>
    </xf>
    <xf numFmtId="0" fontId="4" fillId="16" borderId="3" xfId="0" applyFont="1" applyFill="1" applyBorder="1" applyAlignment="1" applyProtection="1">
      <alignment horizontal="distributed" vertical="center"/>
    </xf>
    <xf numFmtId="0" fontId="4" fillId="16" borderId="4" xfId="0" applyFont="1" applyFill="1" applyBorder="1" applyAlignment="1" applyProtection="1">
      <alignment horizontal="distributed" vertical="center"/>
    </xf>
    <xf numFmtId="0" fontId="4" fillId="10" borderId="5" xfId="0" applyFont="1" applyFill="1" applyBorder="1" applyAlignment="1" applyProtection="1">
      <alignment horizontal="distributed" vertical="center"/>
    </xf>
    <xf numFmtId="0" fontId="4" fillId="10" borderId="3" xfId="0" applyFont="1" applyFill="1" applyBorder="1" applyAlignment="1" applyProtection="1">
      <alignment horizontal="distributed" vertical="center"/>
    </xf>
    <xf numFmtId="0" fontId="4" fillId="10" borderId="4" xfId="0" applyFont="1" applyFill="1" applyBorder="1" applyAlignment="1" applyProtection="1">
      <alignment horizontal="distributed" vertical="center"/>
    </xf>
    <xf numFmtId="0" fontId="4" fillId="18" borderId="5" xfId="0" applyFont="1" applyFill="1" applyBorder="1" applyAlignment="1" applyProtection="1">
      <alignment horizontal="distributed" vertical="center"/>
    </xf>
    <xf numFmtId="0" fontId="4" fillId="18" borderId="3" xfId="0" applyFont="1" applyFill="1" applyBorder="1" applyAlignment="1" applyProtection="1">
      <alignment horizontal="distributed" vertical="center"/>
    </xf>
    <xf numFmtId="0" fontId="4" fillId="9" borderId="5" xfId="0" applyFont="1" applyFill="1" applyBorder="1" applyAlignment="1" applyProtection="1">
      <alignment horizontal="distributed" vertical="center"/>
    </xf>
    <xf numFmtId="0" fontId="4" fillId="9" borderId="3" xfId="0" applyFont="1" applyFill="1" applyBorder="1" applyAlignment="1" applyProtection="1">
      <alignment horizontal="distributed" vertical="center"/>
    </xf>
    <xf numFmtId="0" fontId="4" fillId="9" borderId="4" xfId="0" applyFont="1" applyFill="1" applyBorder="1" applyAlignment="1" applyProtection="1">
      <alignment horizontal="distributed" vertical="center"/>
    </xf>
    <xf numFmtId="0" fontId="4" fillId="17" borderId="5" xfId="0" applyFont="1" applyFill="1" applyBorder="1" applyAlignment="1" applyProtection="1">
      <alignment horizontal="distributed" vertical="center"/>
    </xf>
    <xf numFmtId="0" fontId="4" fillId="17" borderId="3" xfId="0" applyFont="1" applyFill="1" applyBorder="1" applyAlignment="1" applyProtection="1">
      <alignment horizontal="distributed" vertical="center"/>
    </xf>
    <xf numFmtId="0" fontId="4" fillId="17" borderId="4" xfId="0" applyFont="1" applyFill="1" applyBorder="1" applyAlignment="1" applyProtection="1">
      <alignment horizontal="distributed" vertical="center"/>
    </xf>
    <xf numFmtId="0" fontId="7" fillId="0" borderId="19" xfId="0"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4" borderId="5" xfId="0" applyFont="1" applyFill="1" applyBorder="1" applyAlignment="1" applyProtection="1">
      <alignment horizontal="distributed" vertical="center"/>
    </xf>
    <xf numFmtId="0" fontId="4" fillId="4" borderId="3" xfId="0" applyFont="1" applyFill="1" applyBorder="1" applyAlignment="1" applyProtection="1">
      <alignment horizontal="distributed" vertical="center"/>
    </xf>
    <xf numFmtId="0" fontId="4" fillId="4" borderId="4" xfId="0" applyFont="1" applyFill="1" applyBorder="1" applyAlignment="1" applyProtection="1">
      <alignment horizontal="distributed" vertical="center"/>
    </xf>
    <xf numFmtId="0" fontId="36" fillId="2" borderId="0" xfId="0" applyFont="1" applyFill="1" applyAlignment="1">
      <alignment horizontal="center" vertical="center"/>
    </xf>
    <xf numFmtId="0" fontId="1" fillId="0" borderId="0" xfId="0" applyFont="1" applyAlignment="1">
      <alignment horizontal="center"/>
    </xf>
    <xf numFmtId="0" fontId="32" fillId="2" borderId="0" xfId="0" applyFont="1" applyFill="1" applyAlignment="1" applyProtection="1">
      <alignment horizontal="center" vertical="center"/>
      <protection locked="0"/>
    </xf>
    <xf numFmtId="0" fontId="15" fillId="0" borderId="14" xfId="0" applyNumberFormat="1"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xf>
    <xf numFmtId="0" fontId="7" fillId="13" borderId="20" xfId="0" applyFont="1" applyFill="1" applyBorder="1" applyAlignment="1" applyProtection="1">
      <alignment horizontal="center" vertical="center"/>
    </xf>
    <xf numFmtId="0" fontId="7" fillId="13" borderId="31" xfId="0" applyFont="1" applyFill="1" applyBorder="1" applyAlignment="1" applyProtection="1">
      <alignment horizontal="center" vertical="center"/>
    </xf>
    <xf numFmtId="0" fontId="4" fillId="12" borderId="5" xfId="0" applyFont="1" applyFill="1" applyBorder="1" applyAlignment="1" applyProtection="1">
      <alignment horizontal="distributed" vertical="center"/>
    </xf>
    <xf numFmtId="0" fontId="4" fillId="12" borderId="3" xfId="0" applyFont="1" applyFill="1" applyBorder="1" applyAlignment="1" applyProtection="1">
      <alignment horizontal="distributed" vertical="center"/>
    </xf>
    <xf numFmtId="0" fontId="4" fillId="12" borderId="4" xfId="0" applyFont="1" applyFill="1" applyBorder="1" applyAlignment="1" applyProtection="1">
      <alignment horizontal="distributed" vertical="center"/>
    </xf>
    <xf numFmtId="0" fontId="4" fillId="8" borderId="10" xfId="0" applyFont="1" applyFill="1" applyBorder="1" applyAlignment="1" applyProtection="1">
      <alignment horizontal="distributed" vertical="center"/>
    </xf>
    <xf numFmtId="0" fontId="4" fillId="8" borderId="43" xfId="0" applyFont="1" applyFill="1" applyBorder="1" applyAlignment="1" applyProtection="1">
      <alignment horizontal="distributed" vertical="center"/>
    </xf>
    <xf numFmtId="0" fontId="4" fillId="8" borderId="21" xfId="0" applyFont="1" applyFill="1" applyBorder="1" applyAlignment="1" applyProtection="1">
      <alignment horizontal="distributed" vertical="center"/>
    </xf>
    <xf numFmtId="0" fontId="7" fillId="0" borderId="11"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center" vertical="center"/>
      <protection locked="0"/>
    </xf>
    <xf numFmtId="0" fontId="7" fillId="0" borderId="13" xfId="0" applyNumberFormat="1" applyFont="1" applyFill="1" applyBorder="1" applyAlignment="1" applyProtection="1">
      <alignment horizontal="center" vertical="center"/>
      <protection locked="0"/>
    </xf>
    <xf numFmtId="0" fontId="7" fillId="0" borderId="103" xfId="0" applyNumberFormat="1" applyFont="1" applyFill="1" applyBorder="1" applyAlignment="1" applyProtection="1">
      <alignment horizontal="center" vertical="center"/>
      <protection locked="0"/>
    </xf>
    <xf numFmtId="0" fontId="7" fillId="0" borderId="22" xfId="0" applyNumberFormat="1" applyFont="1" applyFill="1" applyBorder="1" applyAlignment="1" applyProtection="1">
      <alignment horizontal="center" vertical="center"/>
      <protection locked="0"/>
    </xf>
    <xf numFmtId="0" fontId="4" fillId="8" borderId="2" xfId="0" applyFont="1" applyFill="1" applyBorder="1" applyAlignment="1" applyProtection="1">
      <alignment horizontal="distributed" vertical="center"/>
    </xf>
    <xf numFmtId="0" fontId="4" fillId="8" borderId="3" xfId="0" applyFont="1" applyFill="1" applyBorder="1" applyAlignment="1" applyProtection="1">
      <alignment horizontal="distributed" vertical="center"/>
    </xf>
    <xf numFmtId="0" fontId="4" fillId="8" borderId="4" xfId="0" applyFont="1" applyFill="1" applyBorder="1" applyAlignment="1" applyProtection="1">
      <alignment horizontal="distributed" vertical="center"/>
    </xf>
    <xf numFmtId="0" fontId="7" fillId="7" borderId="5" xfId="0" applyFont="1" applyFill="1" applyBorder="1" applyAlignment="1" applyProtection="1">
      <alignment horizontal="distributed" vertical="center"/>
    </xf>
    <xf numFmtId="0" fontId="7" fillId="7" borderId="3" xfId="0" applyFont="1" applyFill="1" applyBorder="1" applyAlignment="1" applyProtection="1">
      <alignment horizontal="distributed" vertical="center"/>
    </xf>
    <xf numFmtId="0" fontId="7" fillId="7" borderId="4" xfId="0" applyFont="1" applyFill="1" applyBorder="1" applyAlignment="1" applyProtection="1">
      <alignment horizontal="distributed" vertical="center"/>
    </xf>
    <xf numFmtId="0" fontId="4" fillId="14" borderId="32" xfId="0" applyFont="1" applyFill="1" applyBorder="1" applyAlignment="1" applyProtection="1">
      <alignment horizontal="distributed" vertical="center"/>
    </xf>
    <xf numFmtId="0" fontId="4" fillId="14" borderId="43" xfId="0" applyFont="1" applyFill="1" applyBorder="1" applyAlignment="1" applyProtection="1">
      <alignment horizontal="distributed" vertical="center"/>
    </xf>
    <xf numFmtId="0" fontId="4" fillId="14" borderId="21" xfId="0" applyFont="1" applyFill="1" applyBorder="1" applyAlignment="1" applyProtection="1">
      <alignment horizontal="distributed" vertical="center"/>
    </xf>
    <xf numFmtId="0" fontId="7" fillId="0" borderId="102" xfId="0" applyNumberFormat="1" applyFont="1" applyFill="1" applyBorder="1" applyAlignment="1" applyProtection="1">
      <alignment horizontal="center" vertical="center"/>
    </xf>
    <xf numFmtId="0" fontId="7" fillId="5" borderId="19" xfId="0" applyNumberFormat="1" applyFont="1" applyFill="1" applyBorder="1" applyAlignment="1" applyProtection="1">
      <alignment horizontal="center" vertical="center"/>
    </xf>
    <xf numFmtId="0" fontId="4" fillId="7" borderId="73" xfId="0" applyFont="1" applyFill="1" applyBorder="1" applyAlignment="1" applyProtection="1">
      <alignment horizontal="distributed" vertical="center"/>
    </xf>
    <xf numFmtId="0" fontId="4" fillId="7" borderId="85" xfId="0" applyFont="1" applyFill="1" applyBorder="1" applyAlignment="1" applyProtection="1">
      <alignment horizontal="distributed" vertical="center"/>
    </xf>
    <xf numFmtId="0" fontId="7" fillId="16" borderId="32" xfId="0" applyFont="1" applyFill="1" applyBorder="1" applyAlignment="1" applyProtection="1">
      <alignment horizontal="distributed" vertical="center"/>
    </xf>
    <xf numFmtId="0" fontId="7" fillId="16" borderId="43" xfId="0" applyFont="1" applyFill="1" applyBorder="1" applyAlignment="1" applyProtection="1">
      <alignment horizontal="distributed" vertical="center"/>
    </xf>
    <xf numFmtId="0" fontId="4" fillId="7" borderId="5" xfId="0" applyFont="1" applyFill="1" applyBorder="1" applyAlignment="1" applyProtection="1">
      <alignment horizontal="distributed" vertical="center"/>
    </xf>
    <xf numFmtId="0" fontId="4" fillId="7" borderId="3" xfId="0" applyFont="1" applyFill="1" applyBorder="1" applyAlignment="1" applyProtection="1">
      <alignment horizontal="distributed" vertical="center"/>
    </xf>
    <xf numFmtId="0" fontId="4" fillId="7" borderId="4" xfId="0" applyFont="1" applyFill="1" applyBorder="1" applyAlignment="1" applyProtection="1">
      <alignment horizontal="distributed" vertical="center"/>
    </xf>
    <xf numFmtId="0" fontId="4" fillId="13" borderId="5" xfId="0" applyFont="1" applyFill="1" applyBorder="1" applyAlignment="1" applyProtection="1">
      <alignment horizontal="distributed" vertical="center"/>
    </xf>
    <xf numFmtId="0" fontId="4" fillId="13" borderId="3" xfId="0" applyFont="1" applyFill="1" applyBorder="1" applyAlignment="1" applyProtection="1">
      <alignment horizontal="distributed" vertical="center"/>
    </xf>
    <xf numFmtId="0" fontId="4" fillId="13" borderId="4" xfId="0" applyFont="1" applyFill="1" applyBorder="1" applyAlignment="1" applyProtection="1">
      <alignment horizontal="distributed" vertical="center"/>
    </xf>
    <xf numFmtId="0" fontId="4" fillId="11" borderId="10" xfId="0" applyFont="1" applyFill="1" applyBorder="1" applyAlignment="1" applyProtection="1">
      <alignment horizontal="distributed" vertical="center"/>
    </xf>
    <xf numFmtId="0" fontId="4" fillId="11" borderId="43" xfId="0" applyFont="1" applyFill="1" applyBorder="1" applyAlignment="1" applyProtection="1">
      <alignment horizontal="distributed" vertical="center"/>
    </xf>
    <xf numFmtId="0" fontId="4" fillId="11" borderId="21" xfId="0" applyFont="1" applyFill="1" applyBorder="1" applyAlignment="1" applyProtection="1">
      <alignment horizontal="distributed" vertical="center"/>
    </xf>
    <xf numFmtId="0" fontId="4" fillId="11" borderId="2" xfId="0" applyFont="1" applyFill="1" applyBorder="1" applyAlignment="1" applyProtection="1">
      <alignment horizontal="distributed" vertical="center"/>
    </xf>
    <xf numFmtId="0" fontId="4" fillId="11" borderId="3" xfId="0" applyFont="1" applyFill="1" applyBorder="1" applyAlignment="1" applyProtection="1">
      <alignment horizontal="distributed" vertical="center"/>
    </xf>
    <xf numFmtId="0" fontId="4" fillId="11" borderId="4" xfId="0" applyFont="1" applyFill="1" applyBorder="1" applyAlignment="1" applyProtection="1">
      <alignment horizontal="distributed" vertical="center"/>
    </xf>
    <xf numFmtId="0" fontId="4" fillId="6" borderId="5" xfId="0" applyFont="1" applyFill="1" applyBorder="1" applyAlignment="1" applyProtection="1">
      <alignment horizontal="distributed" vertical="center"/>
    </xf>
    <xf numFmtId="0" fontId="4" fillId="6" borderId="3" xfId="0" applyFont="1" applyFill="1" applyBorder="1" applyAlignment="1" applyProtection="1">
      <alignment horizontal="distributed" vertical="center"/>
    </xf>
    <xf numFmtId="0" fontId="4" fillId="6" borderId="4" xfId="0" applyFont="1" applyFill="1" applyBorder="1" applyAlignment="1" applyProtection="1">
      <alignment horizontal="distributed" vertical="center"/>
    </xf>
    <xf numFmtId="0" fontId="4" fillId="8" borderId="5" xfId="0" applyFont="1" applyFill="1" applyBorder="1" applyAlignment="1" applyProtection="1">
      <alignment horizontal="distributed" vertical="center"/>
    </xf>
    <xf numFmtId="0" fontId="4" fillId="6" borderId="32" xfId="0" applyFont="1" applyFill="1" applyBorder="1" applyAlignment="1" applyProtection="1">
      <alignment horizontal="distributed" vertical="center"/>
    </xf>
    <xf numFmtId="0" fontId="4" fillId="6" borderId="43" xfId="0" applyFont="1" applyFill="1" applyBorder="1" applyAlignment="1" applyProtection="1">
      <alignment horizontal="distributed" vertical="center"/>
    </xf>
    <xf numFmtId="0" fontId="4" fillId="6" borderId="21" xfId="0" applyFont="1" applyFill="1" applyBorder="1" applyAlignment="1" applyProtection="1">
      <alignment horizontal="distributed" vertical="center"/>
    </xf>
    <xf numFmtId="0" fontId="4" fillId="8" borderId="32" xfId="0" applyFont="1" applyFill="1" applyBorder="1" applyAlignment="1" applyProtection="1">
      <alignment horizontal="distributed" vertical="center"/>
    </xf>
    <xf numFmtId="0" fontId="4" fillId="12" borderId="32" xfId="0" applyFont="1" applyFill="1" applyBorder="1" applyAlignment="1" applyProtection="1">
      <alignment horizontal="distributed" vertical="center"/>
    </xf>
    <xf numFmtId="0" fontId="4" fillId="12" borderId="43" xfId="0" applyFont="1" applyFill="1" applyBorder="1" applyAlignment="1" applyProtection="1">
      <alignment horizontal="distributed" vertical="center"/>
    </xf>
    <xf numFmtId="0" fontId="4" fillId="12" borderId="21" xfId="0" applyFont="1" applyFill="1" applyBorder="1" applyAlignment="1" applyProtection="1">
      <alignment horizontal="distributed" vertical="center"/>
    </xf>
    <xf numFmtId="0" fontId="4" fillId="9" borderId="32" xfId="0" applyFont="1" applyFill="1" applyBorder="1" applyAlignment="1" applyProtection="1">
      <alignment horizontal="distributed" vertical="center"/>
    </xf>
    <xf numFmtId="0" fontId="4" fillId="9" borderId="43" xfId="0" applyFont="1" applyFill="1" applyBorder="1" applyAlignment="1" applyProtection="1">
      <alignment horizontal="distributed" vertical="center"/>
    </xf>
    <xf numFmtId="0" fontId="4" fillId="9" borderId="21" xfId="0" applyFont="1" applyFill="1" applyBorder="1" applyAlignment="1" applyProtection="1">
      <alignment horizontal="distributed" vertical="center"/>
    </xf>
    <xf numFmtId="0" fontId="4" fillId="13" borderId="32" xfId="0" applyFont="1" applyFill="1" applyBorder="1" applyAlignment="1" applyProtection="1">
      <alignment horizontal="distributed" vertical="center"/>
    </xf>
    <xf numFmtId="0" fontId="4" fillId="13" borderId="43" xfId="0" applyFont="1" applyFill="1" applyBorder="1" applyAlignment="1" applyProtection="1">
      <alignment horizontal="distributed" vertical="center"/>
    </xf>
    <xf numFmtId="0" fontId="4" fillId="13" borderId="21" xfId="0" applyFont="1" applyFill="1" applyBorder="1" applyAlignment="1" applyProtection="1">
      <alignment horizontal="distributed" vertical="center"/>
    </xf>
    <xf numFmtId="0" fontId="7" fillId="17" borderId="32" xfId="0" applyFont="1" applyFill="1" applyBorder="1" applyAlignment="1" applyProtection="1">
      <alignment horizontal="distributed" vertical="center"/>
    </xf>
    <xf numFmtId="0" fontId="7" fillId="17" borderId="43" xfId="0" applyFont="1" applyFill="1" applyBorder="1" applyAlignment="1" applyProtection="1">
      <alignment horizontal="distributed" vertical="center"/>
    </xf>
    <xf numFmtId="0" fontId="7" fillId="17" borderId="21" xfId="0" applyFont="1" applyFill="1" applyBorder="1" applyAlignment="1" applyProtection="1">
      <alignment horizontal="distributed" vertical="center"/>
    </xf>
    <xf numFmtId="0" fontId="4" fillId="19" borderId="5" xfId="0" applyFont="1" applyFill="1" applyBorder="1" applyAlignment="1" applyProtection="1">
      <alignment horizontal="distributed" vertical="center"/>
    </xf>
    <xf numFmtId="0" fontId="4" fillId="19" borderId="3" xfId="0" applyFont="1" applyFill="1" applyBorder="1" applyAlignment="1" applyProtection="1">
      <alignment horizontal="distributed" vertical="center"/>
    </xf>
    <xf numFmtId="0" fontId="4" fillId="19" borderId="4" xfId="0" applyFont="1" applyFill="1" applyBorder="1" applyAlignment="1" applyProtection="1">
      <alignment horizontal="distributed" vertical="center"/>
    </xf>
    <xf numFmtId="0" fontId="4" fillId="20" borderId="5" xfId="0" applyFont="1" applyFill="1" applyBorder="1" applyAlignment="1" applyProtection="1">
      <alignment horizontal="distributed" vertical="center" wrapText="1"/>
    </xf>
    <xf numFmtId="0" fontId="4" fillId="20" borderId="3" xfId="0" applyFont="1" applyFill="1" applyBorder="1" applyAlignment="1" applyProtection="1">
      <alignment horizontal="distributed" vertical="center" wrapText="1"/>
    </xf>
    <xf numFmtId="0" fontId="4" fillId="20" borderId="4" xfId="0" applyFont="1" applyFill="1" applyBorder="1" applyAlignment="1" applyProtection="1">
      <alignment horizontal="distributed" vertical="center" wrapText="1"/>
    </xf>
    <xf numFmtId="0" fontId="4" fillId="6" borderId="6" xfId="0" applyFont="1" applyFill="1" applyBorder="1" applyAlignment="1" applyProtection="1">
      <alignment horizontal="distributed" vertical="center"/>
    </xf>
    <xf numFmtId="0" fontId="7" fillId="0" borderId="0" xfId="0" applyFont="1" applyAlignment="1" applyProtection="1">
      <alignment horizontal="center" vertical="center"/>
      <protection locked="0"/>
    </xf>
    <xf numFmtId="0" fontId="7" fillId="21" borderId="19" xfId="0" applyNumberFormat="1" applyFont="1" applyFill="1" applyBorder="1" applyAlignment="1" applyProtection="1">
      <alignment horizontal="center" vertical="center"/>
    </xf>
    <xf numFmtId="0" fontId="7" fillId="21" borderId="29" xfId="0" applyNumberFormat="1" applyFont="1" applyFill="1" applyBorder="1" applyAlignment="1" applyProtection="1">
      <alignment horizontal="center" vertical="center"/>
    </xf>
    <xf numFmtId="0" fontId="7" fillId="21" borderId="42" xfId="0" applyNumberFormat="1" applyFont="1" applyFill="1" applyBorder="1" applyAlignment="1" applyProtection="1">
      <alignment horizontal="center" vertical="center"/>
    </xf>
    <xf numFmtId="0" fontId="7" fillId="0" borderId="143" xfId="0" applyNumberFormat="1" applyFont="1" applyFill="1" applyBorder="1" applyAlignment="1" applyProtection="1">
      <alignment horizontal="center" vertical="center"/>
    </xf>
    <xf numFmtId="49" fontId="7" fillId="0" borderId="14" xfId="0" applyNumberFormat="1" applyFont="1" applyFill="1" applyBorder="1" applyAlignment="1" applyProtection="1">
      <alignment horizontal="center" vertical="center"/>
    </xf>
    <xf numFmtId="49" fontId="7" fillId="0" borderId="17" xfId="0" applyNumberFormat="1" applyFont="1" applyFill="1" applyBorder="1" applyAlignment="1" applyProtection="1">
      <alignment horizontal="center" vertical="center"/>
    </xf>
    <xf numFmtId="49" fontId="7" fillId="0" borderId="44" xfId="0" applyNumberFormat="1" applyFont="1" applyFill="1" applyBorder="1" applyAlignment="1" applyProtection="1">
      <alignment horizontal="center" vertical="center"/>
    </xf>
    <xf numFmtId="49" fontId="7" fillId="0" borderId="101" xfId="0" applyNumberFormat="1" applyFont="1" applyFill="1" applyBorder="1" applyAlignment="1" applyProtection="1">
      <alignment horizontal="center" vertical="center"/>
    </xf>
    <xf numFmtId="49" fontId="7" fillId="0" borderId="25" xfId="0" applyNumberFormat="1" applyFont="1" applyFill="1" applyBorder="1" applyAlignment="1" applyProtection="1">
      <alignment horizontal="center" vertical="center"/>
    </xf>
    <xf numFmtId="49" fontId="7" fillId="0" borderId="111" xfId="0" applyNumberFormat="1" applyFont="1" applyFill="1" applyBorder="1" applyAlignment="1" applyProtection="1">
      <alignment horizontal="center" vertical="center"/>
    </xf>
    <xf numFmtId="0" fontId="7" fillId="13" borderId="142" xfId="0" applyFont="1" applyFill="1" applyBorder="1" applyAlignment="1" applyProtection="1">
      <alignment horizontal="center" vertical="center"/>
    </xf>
    <xf numFmtId="0" fontId="4" fillId="19" borderId="32" xfId="0" applyFont="1" applyFill="1" applyBorder="1" applyAlignment="1" applyProtection="1">
      <alignment horizontal="distributed" vertical="center"/>
    </xf>
    <xf numFmtId="0" fontId="4" fillId="19" borderId="43" xfId="0" applyFont="1" applyFill="1" applyBorder="1" applyAlignment="1" applyProtection="1">
      <alignment horizontal="distributed" vertical="center"/>
    </xf>
    <xf numFmtId="0" fontId="4" fillId="19" borderId="21" xfId="0" applyFont="1" applyFill="1" applyBorder="1" applyAlignment="1" applyProtection="1">
      <alignment horizontal="distributed" vertical="center"/>
    </xf>
    <xf numFmtId="0" fontId="7" fillId="21" borderId="30" xfId="0" applyNumberFormat="1" applyFont="1" applyFill="1" applyBorder="1" applyAlignment="1" applyProtection="1">
      <alignment horizontal="center" vertical="center"/>
    </xf>
    <xf numFmtId="0" fontId="4" fillId="20" borderId="32" xfId="0" applyFont="1" applyFill="1" applyBorder="1" applyAlignment="1" applyProtection="1">
      <alignment horizontal="distributed" vertical="center"/>
    </xf>
    <xf numFmtId="0" fontId="4" fillId="20" borderId="43" xfId="0" applyFont="1" applyFill="1" applyBorder="1" applyAlignment="1" applyProtection="1">
      <alignment horizontal="distributed" vertical="center"/>
    </xf>
    <xf numFmtId="0" fontId="4" fillId="20" borderId="21" xfId="0" applyFont="1" applyFill="1" applyBorder="1" applyAlignment="1" applyProtection="1">
      <alignment horizontal="distributed" vertical="center"/>
    </xf>
    <xf numFmtId="0" fontId="4" fillId="6" borderId="50" xfId="0" applyFont="1" applyFill="1" applyBorder="1" applyAlignment="1" applyProtection="1">
      <alignment horizontal="distributed" vertical="center"/>
    </xf>
    <xf numFmtId="0" fontId="7" fillId="0" borderId="145" xfId="0" applyNumberFormat="1" applyFont="1" applyFill="1" applyBorder="1" applyAlignment="1" applyProtection="1">
      <alignment horizontal="center" vertical="center"/>
      <protection locked="0"/>
    </xf>
    <xf numFmtId="0" fontId="7" fillId="0" borderId="146" xfId="0" applyNumberFormat="1" applyFont="1" applyFill="1" applyBorder="1" applyAlignment="1" applyProtection="1">
      <alignment horizontal="center" vertical="center"/>
      <protection locked="0"/>
    </xf>
    <xf numFmtId="0" fontId="7" fillId="0" borderId="147" xfId="0" applyNumberFormat="1" applyFont="1" applyFill="1" applyBorder="1" applyAlignment="1" applyProtection="1">
      <alignment horizontal="center" vertical="center"/>
      <protection locked="0"/>
    </xf>
    <xf numFmtId="0" fontId="7" fillId="21" borderId="54" xfId="0" applyNumberFormat="1" applyFont="1" applyFill="1" applyBorder="1" applyAlignment="1" applyProtection="1">
      <alignment horizontal="center" vertical="center"/>
    </xf>
    <xf numFmtId="0" fontId="4" fillId="6" borderId="2" xfId="0" applyFont="1" applyFill="1" applyBorder="1" applyAlignment="1" applyProtection="1">
      <alignment horizontal="distributed" vertical="center"/>
    </xf>
    <xf numFmtId="0" fontId="4" fillId="22" borderId="5" xfId="0" applyFont="1" applyFill="1" applyBorder="1" applyAlignment="1" applyProtection="1">
      <alignment horizontal="distributed" vertical="center" wrapText="1"/>
    </xf>
    <xf numFmtId="0" fontId="4" fillId="22" borderId="3" xfId="0" applyFont="1" applyFill="1" applyBorder="1" applyAlignment="1" applyProtection="1">
      <alignment horizontal="distributed" vertical="center" wrapText="1"/>
    </xf>
    <xf numFmtId="0" fontId="4" fillId="22" borderId="4" xfId="0" applyFont="1" applyFill="1" applyBorder="1" applyAlignment="1" applyProtection="1">
      <alignment horizontal="distributed" vertical="center" wrapText="1"/>
    </xf>
    <xf numFmtId="0" fontId="4" fillId="7" borderId="6" xfId="0" applyFont="1" applyFill="1" applyBorder="1" applyAlignment="1" applyProtection="1">
      <alignment horizontal="distributed" vertical="center"/>
    </xf>
    <xf numFmtId="0" fontId="7" fillId="2" borderId="25" xfId="0" applyNumberFormat="1" applyFont="1" applyFill="1" applyBorder="1" applyAlignment="1" applyProtection="1">
      <alignment horizontal="center" vertical="center"/>
    </xf>
    <xf numFmtId="0" fontId="7" fillId="2" borderId="26" xfId="0" applyNumberFormat="1" applyFont="1" applyFill="1" applyBorder="1" applyAlignment="1" applyProtection="1">
      <alignment horizontal="center" vertical="center"/>
    </xf>
    <xf numFmtId="0" fontId="7" fillId="2" borderId="27" xfId="0" applyNumberFormat="1" applyFont="1" applyFill="1" applyBorder="1" applyAlignment="1" applyProtection="1">
      <alignment horizontal="center" vertical="center"/>
    </xf>
    <xf numFmtId="0" fontId="4" fillId="6" borderId="10" xfId="0" applyFont="1" applyFill="1" applyBorder="1" applyAlignment="1" applyProtection="1">
      <alignment horizontal="distributed" vertical="center"/>
    </xf>
    <xf numFmtId="0" fontId="4" fillId="22" borderId="32" xfId="0" applyFont="1" applyFill="1" applyBorder="1" applyAlignment="1" applyProtection="1">
      <alignment horizontal="distributed" vertical="center"/>
    </xf>
    <xf numFmtId="0" fontId="4" fillId="22" borderId="43" xfId="0" applyFont="1" applyFill="1" applyBorder="1" applyAlignment="1" applyProtection="1">
      <alignment horizontal="distributed" vertical="center"/>
    </xf>
    <xf numFmtId="0" fontId="4" fillId="22" borderId="21" xfId="0" applyFont="1" applyFill="1" applyBorder="1" applyAlignment="1" applyProtection="1">
      <alignment horizontal="distributed" vertical="center"/>
    </xf>
    <xf numFmtId="0" fontId="4" fillId="7" borderId="50" xfId="0" applyFont="1" applyFill="1" applyBorder="1" applyAlignment="1" applyProtection="1">
      <alignment horizontal="distributed" vertical="center"/>
    </xf>
    <xf numFmtId="0" fontId="7" fillId="2" borderId="51"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0" fontId="7" fillId="2" borderId="52" xfId="0" applyNumberFormat="1" applyFont="1" applyFill="1" applyBorder="1" applyAlignment="1" applyProtection="1">
      <alignment horizontal="center" vertical="center"/>
    </xf>
    <xf numFmtId="0" fontId="4" fillId="3" borderId="2" xfId="0" applyFont="1" applyFill="1" applyBorder="1" applyAlignment="1" applyProtection="1">
      <alignment horizontal="distributed" vertical="center"/>
    </xf>
    <xf numFmtId="0" fontId="4" fillId="3" borderId="3" xfId="0" applyFont="1" applyFill="1" applyBorder="1" applyAlignment="1" applyProtection="1">
      <alignment horizontal="distributed" vertical="center"/>
    </xf>
    <xf numFmtId="0" fontId="4" fillId="3" borderId="4" xfId="0" applyFont="1" applyFill="1" applyBorder="1" applyAlignment="1" applyProtection="1">
      <alignment horizontal="distributed" vertical="center"/>
    </xf>
    <xf numFmtId="0" fontId="4" fillId="23" borderId="5" xfId="0" applyFont="1" applyFill="1" applyBorder="1" applyAlignment="1" applyProtection="1">
      <alignment horizontal="distributed" vertical="center"/>
    </xf>
    <xf numFmtId="0" fontId="4" fillId="23" borderId="3" xfId="0" applyFont="1" applyFill="1" applyBorder="1" applyAlignment="1" applyProtection="1">
      <alignment horizontal="distributed" vertical="center"/>
    </xf>
    <xf numFmtId="0" fontId="4" fillId="23" borderId="4" xfId="0" applyFont="1" applyFill="1" applyBorder="1" applyAlignment="1" applyProtection="1">
      <alignment horizontal="distributed" vertical="center"/>
    </xf>
    <xf numFmtId="0" fontId="4" fillId="16" borderId="5" xfId="0" applyFont="1" applyFill="1" applyBorder="1" applyAlignment="1" applyProtection="1">
      <alignment horizontal="distributed" vertical="center" wrapText="1"/>
    </xf>
    <xf numFmtId="0" fontId="4" fillId="16" borderId="3" xfId="0" applyFont="1" applyFill="1" applyBorder="1" applyAlignment="1" applyProtection="1">
      <alignment horizontal="distributed" vertical="center" wrapText="1"/>
    </xf>
    <xf numFmtId="0" fontId="4" fillId="16" borderId="4" xfId="0" applyFont="1" applyFill="1" applyBorder="1" applyAlignment="1" applyProtection="1">
      <alignment horizontal="distributed" vertical="center" wrapText="1"/>
    </xf>
    <xf numFmtId="0" fontId="4" fillId="11" borderId="5" xfId="0" applyFont="1" applyFill="1" applyBorder="1" applyAlignment="1" applyProtection="1">
      <alignment horizontal="distributed" vertical="center"/>
    </xf>
    <xf numFmtId="0" fontId="4" fillId="8" borderId="6" xfId="0" applyFont="1" applyFill="1" applyBorder="1" applyAlignment="1" applyProtection="1">
      <alignment horizontal="distributed" vertical="center"/>
    </xf>
    <xf numFmtId="0" fontId="4" fillId="3" borderId="10" xfId="0" applyFont="1" applyFill="1" applyBorder="1" applyAlignment="1" applyProtection="1">
      <alignment horizontal="distributed" vertical="center"/>
    </xf>
    <xf numFmtId="0" fontId="4" fillId="3" borderId="43" xfId="0" applyFont="1" applyFill="1" applyBorder="1" applyAlignment="1" applyProtection="1">
      <alignment horizontal="distributed" vertical="center"/>
    </xf>
    <xf numFmtId="0" fontId="4" fillId="3" borderId="21" xfId="0" applyFont="1" applyFill="1" applyBorder="1" applyAlignment="1" applyProtection="1">
      <alignment horizontal="distributed" vertical="center"/>
    </xf>
    <xf numFmtId="0" fontId="4" fillId="23" borderId="32" xfId="0" applyFont="1" applyFill="1" applyBorder="1" applyAlignment="1" applyProtection="1">
      <alignment horizontal="distributed" vertical="center"/>
    </xf>
    <xf numFmtId="0" fontId="4" fillId="23" borderId="43" xfId="0" applyFont="1" applyFill="1" applyBorder="1" applyAlignment="1" applyProtection="1">
      <alignment horizontal="distributed" vertical="center"/>
    </xf>
    <xf numFmtId="0" fontId="4" fillId="23" borderId="21" xfId="0" applyFont="1" applyFill="1" applyBorder="1" applyAlignment="1" applyProtection="1">
      <alignment horizontal="distributed" vertical="center"/>
    </xf>
    <xf numFmtId="0" fontId="4" fillId="11" borderId="32" xfId="0" applyFont="1" applyFill="1" applyBorder="1" applyAlignment="1" applyProtection="1">
      <alignment horizontal="distributed" vertical="center"/>
    </xf>
    <xf numFmtId="0" fontId="4" fillId="8" borderId="50" xfId="0" applyFont="1" applyFill="1" applyBorder="1" applyAlignment="1" applyProtection="1">
      <alignment horizontal="distributed" vertical="center"/>
    </xf>
    <xf numFmtId="0" fontId="4" fillId="11" borderId="72" xfId="0" applyFont="1" applyFill="1" applyBorder="1" applyAlignment="1">
      <alignment horizontal="distributed" vertical="center"/>
    </xf>
    <xf numFmtId="0" fontId="4" fillId="11" borderId="62" xfId="0" applyFont="1" applyFill="1" applyBorder="1" applyAlignment="1">
      <alignment horizontal="distributed" vertical="center"/>
    </xf>
    <xf numFmtId="0" fontId="4" fillId="11" borderId="66" xfId="0" applyFont="1" applyFill="1" applyBorder="1" applyAlignment="1">
      <alignment horizontal="distributed" vertical="center"/>
    </xf>
    <xf numFmtId="20" fontId="4" fillId="11" borderId="61" xfId="0" applyNumberFormat="1" applyFont="1" applyFill="1" applyBorder="1" applyAlignment="1" applyProtection="1">
      <alignment horizontal="center" vertical="center"/>
      <protection locked="0"/>
    </xf>
    <xf numFmtId="20" fontId="4" fillId="11" borderId="62" xfId="0" applyNumberFormat="1" applyFont="1" applyFill="1" applyBorder="1" applyAlignment="1" applyProtection="1">
      <alignment horizontal="center" vertical="center"/>
      <protection locked="0"/>
    </xf>
    <xf numFmtId="20" fontId="4" fillId="11" borderId="71" xfId="0" applyNumberFormat="1" applyFont="1" applyFill="1" applyBorder="1" applyAlignment="1" applyProtection="1">
      <alignment horizontal="center" vertical="center"/>
      <protection locked="0"/>
    </xf>
    <xf numFmtId="56" fontId="4" fillId="0" borderId="74" xfId="0" applyNumberFormat="1" applyFont="1" applyFill="1" applyBorder="1" applyAlignment="1" applyProtection="1">
      <alignment horizontal="center" vertical="center" wrapText="1"/>
      <protection locked="0"/>
    </xf>
    <xf numFmtId="56" fontId="4" fillId="0" borderId="70" xfId="0" applyNumberFormat="1" applyFont="1" applyFill="1" applyBorder="1" applyAlignment="1" applyProtection="1">
      <alignment horizontal="center" vertical="center" wrapText="1"/>
      <protection locked="0"/>
    </xf>
    <xf numFmtId="56" fontId="4" fillId="0" borderId="94" xfId="0" applyNumberFormat="1" applyFont="1" applyFill="1" applyBorder="1" applyAlignment="1" applyProtection="1">
      <alignment horizontal="center" vertical="center" wrapText="1"/>
      <protection locked="0"/>
    </xf>
    <xf numFmtId="56" fontId="4" fillId="3" borderId="28" xfId="0" applyNumberFormat="1" applyFont="1" applyFill="1" applyBorder="1" applyAlignment="1" applyProtection="1">
      <alignment horizontal="distributed" vertical="center" wrapText="1"/>
      <protection locked="0"/>
    </xf>
    <xf numFmtId="56" fontId="4" fillId="4" borderId="28" xfId="0" applyNumberFormat="1" applyFont="1" applyFill="1" applyBorder="1" applyAlignment="1" applyProtection="1">
      <alignment horizontal="distributed" vertical="center" wrapText="1"/>
      <protection locked="0"/>
    </xf>
    <xf numFmtId="0" fontId="4" fillId="11" borderId="61" xfId="0" applyFont="1" applyFill="1" applyBorder="1" applyAlignment="1">
      <alignment horizontal="distributed" vertical="center" shrinkToFit="1"/>
    </xf>
    <xf numFmtId="0" fontId="4" fillId="11" borderId="62" xfId="0" applyFont="1" applyFill="1" applyBorder="1" applyAlignment="1">
      <alignment horizontal="distributed" vertical="center" shrinkToFit="1"/>
    </xf>
    <xf numFmtId="0" fontId="4" fillId="11" borderId="63" xfId="0" applyFont="1" applyFill="1" applyBorder="1" applyAlignment="1">
      <alignment horizontal="distributed" vertical="center" shrinkToFit="1"/>
    </xf>
    <xf numFmtId="0" fontId="4" fillId="11" borderId="64" xfId="0" applyFont="1" applyFill="1" applyBorder="1" applyAlignment="1" applyProtection="1">
      <alignment horizontal="center" vertical="center"/>
      <protection locked="0"/>
    </xf>
    <xf numFmtId="0" fontId="4" fillId="11" borderId="64" xfId="0" applyFont="1" applyFill="1" applyBorder="1" applyAlignment="1" applyProtection="1">
      <alignment horizontal="center" vertical="center" shrinkToFit="1"/>
      <protection locked="0"/>
    </xf>
    <xf numFmtId="0" fontId="4" fillId="11" borderId="65" xfId="0" applyFont="1" applyFill="1" applyBorder="1" applyAlignment="1">
      <alignment horizontal="distributed" vertical="center"/>
    </xf>
    <xf numFmtId="0" fontId="4" fillId="0" borderId="65" xfId="0" applyFont="1" applyFill="1" applyBorder="1" applyAlignment="1">
      <alignment horizontal="distributed" vertical="center"/>
    </xf>
    <xf numFmtId="0" fontId="4" fillId="0" borderId="62" xfId="0" applyFont="1" applyFill="1" applyBorder="1" applyAlignment="1">
      <alignment horizontal="distributed" vertical="center"/>
    </xf>
    <xf numFmtId="0" fontId="4" fillId="0" borderId="66" xfId="0" applyFont="1" applyFill="1" applyBorder="1" applyAlignment="1">
      <alignment horizontal="distributed" vertical="center"/>
    </xf>
    <xf numFmtId="0" fontId="4" fillId="0" borderId="72" xfId="0" applyFont="1" applyFill="1" applyBorder="1" applyAlignment="1">
      <alignment horizontal="distributed" vertical="center"/>
    </xf>
    <xf numFmtId="20" fontId="4" fillId="0" borderId="61" xfId="0" applyNumberFormat="1" applyFont="1" applyFill="1" applyBorder="1" applyAlignment="1" applyProtection="1">
      <alignment horizontal="center" vertical="center"/>
      <protection locked="0"/>
    </xf>
    <xf numFmtId="20" fontId="4" fillId="0" borderId="62" xfId="0" applyNumberFormat="1" applyFont="1" applyFill="1" applyBorder="1" applyAlignment="1" applyProtection="1">
      <alignment horizontal="center" vertical="center"/>
      <protection locked="0"/>
    </xf>
    <xf numFmtId="20" fontId="4" fillId="0" borderId="71" xfId="0" applyNumberFormat="1" applyFont="1" applyFill="1" applyBorder="1" applyAlignment="1" applyProtection="1">
      <alignment horizontal="center" vertical="center"/>
      <protection locked="0"/>
    </xf>
    <xf numFmtId="0" fontId="4" fillId="0" borderId="61" xfId="0" applyFont="1" applyFill="1" applyBorder="1" applyAlignment="1">
      <alignment horizontal="distributed" vertical="center" shrinkToFit="1"/>
    </xf>
    <xf numFmtId="0" fontId="4" fillId="0" borderId="62" xfId="0" applyFont="1" applyFill="1" applyBorder="1" applyAlignment="1">
      <alignment horizontal="distributed" vertical="center" shrinkToFit="1"/>
    </xf>
    <xf numFmtId="0" fontId="4" fillId="0" borderId="63" xfId="0" applyFont="1" applyFill="1" applyBorder="1" applyAlignment="1">
      <alignment horizontal="distributed" vertical="center" shrinkToFit="1"/>
    </xf>
    <xf numFmtId="0" fontId="4" fillId="0" borderId="65" xfId="0" applyFont="1" applyFill="1" applyBorder="1" applyAlignment="1" applyProtection="1">
      <alignment horizontal="center" vertical="center"/>
      <protection locked="0"/>
    </xf>
    <xf numFmtId="0" fontId="4" fillId="0" borderId="62" xfId="0" applyFont="1" applyFill="1" applyBorder="1" applyAlignment="1" applyProtection="1">
      <alignment horizontal="center" vertical="center"/>
      <protection locked="0"/>
    </xf>
    <xf numFmtId="0" fontId="4" fillId="0" borderId="63" xfId="0" applyFont="1" applyFill="1" applyBorder="1" applyAlignment="1" applyProtection="1">
      <alignment horizontal="center" vertical="center"/>
      <protection locked="0"/>
    </xf>
    <xf numFmtId="0" fontId="4" fillId="0" borderId="65" xfId="0" applyFont="1" applyFill="1" applyBorder="1" applyAlignment="1" applyProtection="1">
      <alignment horizontal="center" vertical="center" shrinkToFit="1"/>
      <protection locked="0"/>
    </xf>
    <xf numFmtId="0" fontId="4" fillId="0" borderId="62" xfId="0" applyFont="1" applyFill="1" applyBorder="1" applyAlignment="1" applyProtection="1">
      <alignment horizontal="center" vertical="center" shrinkToFit="1"/>
      <protection locked="0"/>
    </xf>
    <xf numFmtId="0" fontId="4" fillId="0" borderId="63" xfId="0" applyFont="1" applyFill="1" applyBorder="1" applyAlignment="1" applyProtection="1">
      <alignment horizontal="center" vertical="center" shrinkToFit="1"/>
      <protection locked="0"/>
    </xf>
    <xf numFmtId="56" fontId="4" fillId="0" borderId="56" xfId="0" applyNumberFormat="1" applyFont="1" applyFill="1" applyBorder="1" applyAlignment="1" applyProtection="1">
      <alignment horizontal="center" vertical="center" wrapText="1"/>
      <protection locked="0"/>
    </xf>
    <xf numFmtId="56" fontId="4" fillId="4" borderId="61" xfId="0" applyNumberFormat="1" applyFont="1" applyFill="1" applyBorder="1" applyAlignment="1" applyProtection="1">
      <alignment horizontal="distributed" vertical="center" wrapText="1"/>
      <protection locked="0"/>
    </xf>
    <xf numFmtId="56" fontId="4" fillId="4" borderId="62" xfId="0" applyNumberFormat="1" applyFont="1" applyFill="1" applyBorder="1" applyAlignment="1" applyProtection="1">
      <alignment horizontal="distributed" vertical="center" wrapText="1"/>
      <protection locked="0"/>
    </xf>
    <xf numFmtId="56" fontId="4" fillId="4" borderId="71" xfId="0" applyNumberFormat="1" applyFont="1" applyFill="1" applyBorder="1" applyAlignment="1" applyProtection="1">
      <alignment horizontal="distributed" vertical="center" wrapText="1"/>
      <protection locked="0"/>
    </xf>
    <xf numFmtId="20" fontId="4" fillId="6" borderId="61" xfId="0" applyNumberFormat="1" applyFont="1" applyFill="1" applyBorder="1" applyAlignment="1" applyProtection="1">
      <alignment horizontal="center" vertical="center"/>
      <protection locked="0"/>
    </xf>
    <xf numFmtId="20" fontId="4" fillId="6" borderId="62" xfId="0" applyNumberFormat="1" applyFont="1" applyFill="1" applyBorder="1" applyAlignment="1" applyProtection="1">
      <alignment horizontal="center" vertical="center"/>
      <protection locked="0"/>
    </xf>
    <xf numFmtId="20" fontId="4" fillId="6" borderId="71" xfId="0" applyNumberFormat="1" applyFont="1" applyFill="1" applyBorder="1" applyAlignment="1" applyProtection="1">
      <alignment horizontal="center" vertical="center"/>
      <protection locked="0"/>
    </xf>
    <xf numFmtId="0" fontId="4" fillId="6" borderId="61" xfId="0" applyFont="1" applyFill="1" applyBorder="1" applyAlignment="1" applyProtection="1">
      <alignment horizontal="distributed" vertical="center" shrinkToFit="1"/>
      <protection locked="0"/>
    </xf>
    <xf numFmtId="0" fontId="4" fillId="6" borderId="62" xfId="0" applyFont="1" applyFill="1" applyBorder="1" applyAlignment="1" applyProtection="1">
      <alignment horizontal="distributed" vertical="center" shrinkToFit="1"/>
      <protection locked="0"/>
    </xf>
    <xf numFmtId="0" fontId="4" fillId="6" borderId="63" xfId="0" applyFont="1" applyFill="1" applyBorder="1" applyAlignment="1" applyProtection="1">
      <alignment horizontal="distributed" vertical="center" shrinkToFit="1"/>
      <protection locked="0"/>
    </xf>
    <xf numFmtId="0" fontId="4" fillId="6" borderId="65" xfId="0" applyFont="1" applyFill="1" applyBorder="1" applyAlignment="1" applyProtection="1">
      <alignment horizontal="center" vertical="center"/>
      <protection locked="0"/>
    </xf>
    <xf numFmtId="0" fontId="4" fillId="6" borderId="62" xfId="0" applyFont="1" applyFill="1" applyBorder="1" applyAlignment="1" applyProtection="1">
      <alignment horizontal="center" vertical="center"/>
      <protection locked="0"/>
    </xf>
    <xf numFmtId="0" fontId="4" fillId="6" borderId="63"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protection locked="0"/>
    </xf>
    <xf numFmtId="0" fontId="4" fillId="11" borderId="65" xfId="0" applyFont="1" applyFill="1" applyBorder="1" applyAlignment="1" applyProtection="1">
      <alignment horizontal="distributed" vertical="center"/>
      <protection locked="0"/>
    </xf>
    <xf numFmtId="0" fontId="4" fillId="11" borderId="62" xfId="0" applyFont="1" applyFill="1" applyBorder="1" applyAlignment="1" applyProtection="1">
      <alignment horizontal="distributed" vertical="center"/>
      <protection locked="0"/>
    </xf>
    <xf numFmtId="0" fontId="4" fillId="11" borderId="66" xfId="0" applyFont="1" applyFill="1" applyBorder="1" applyAlignment="1" applyProtection="1">
      <alignment horizontal="distributed" vertical="center"/>
      <protection locked="0"/>
    </xf>
    <xf numFmtId="0" fontId="4" fillId="11" borderId="61" xfId="0" applyFont="1" applyFill="1" applyBorder="1" applyAlignment="1" applyProtection="1">
      <alignment horizontal="distributed" vertical="center" shrinkToFit="1"/>
      <protection locked="0"/>
    </xf>
    <xf numFmtId="0" fontId="4" fillId="11" borderId="62" xfId="0" applyFont="1" applyFill="1" applyBorder="1" applyAlignment="1" applyProtection="1">
      <alignment horizontal="distributed" vertical="center" shrinkToFit="1"/>
      <protection locked="0"/>
    </xf>
    <xf numFmtId="0" fontId="4" fillId="11" borderId="63" xfId="0" applyFont="1" applyFill="1" applyBorder="1" applyAlignment="1" applyProtection="1">
      <alignment horizontal="distributed" vertical="center" shrinkToFit="1"/>
      <protection locked="0"/>
    </xf>
    <xf numFmtId="0" fontId="4" fillId="11" borderId="65" xfId="0" applyFont="1" applyFill="1" applyBorder="1" applyAlignment="1" applyProtection="1">
      <alignment horizontal="center" vertical="center"/>
      <protection locked="0"/>
    </xf>
    <xf numFmtId="0" fontId="4" fillId="11" borderId="62" xfId="0" applyFont="1" applyFill="1" applyBorder="1" applyAlignment="1" applyProtection="1">
      <alignment horizontal="center" vertical="center"/>
      <protection locked="0"/>
    </xf>
    <xf numFmtId="0" fontId="4" fillId="11" borderId="63" xfId="0" applyFont="1" applyFill="1" applyBorder="1" applyAlignment="1" applyProtection="1">
      <alignment horizontal="center" vertical="center"/>
      <protection locked="0"/>
    </xf>
    <xf numFmtId="0" fontId="4" fillId="6" borderId="64" xfId="0" applyFont="1" applyFill="1" applyBorder="1" applyAlignment="1" applyProtection="1">
      <alignment horizontal="center" vertical="center" shrinkToFit="1"/>
      <protection locked="0"/>
    </xf>
    <xf numFmtId="0" fontId="4" fillId="6" borderId="65" xfId="0" applyFont="1" applyFill="1" applyBorder="1" applyAlignment="1" applyProtection="1">
      <alignment horizontal="distributed" vertical="center"/>
      <protection locked="0"/>
    </xf>
    <xf numFmtId="0" fontId="4" fillId="6" borderId="62" xfId="0" applyFont="1" applyFill="1" applyBorder="1" applyAlignment="1" applyProtection="1">
      <alignment horizontal="distributed" vertical="center"/>
      <protection locked="0"/>
    </xf>
    <xf numFmtId="0" fontId="4" fillId="6" borderId="66" xfId="0" applyFont="1" applyFill="1" applyBorder="1" applyAlignment="1" applyProtection="1">
      <alignment horizontal="distributed" vertical="center"/>
      <protection locked="0"/>
    </xf>
    <xf numFmtId="0" fontId="4" fillId="6" borderId="61" xfId="0" applyFont="1" applyFill="1" applyBorder="1" applyAlignment="1">
      <alignment horizontal="distributed" vertical="center" shrinkToFit="1"/>
    </xf>
    <xf numFmtId="0" fontId="4" fillId="6" borderId="62" xfId="0" applyFont="1" applyFill="1" applyBorder="1" applyAlignment="1">
      <alignment horizontal="distributed" vertical="center" shrinkToFit="1"/>
    </xf>
    <xf numFmtId="0" fontId="4" fillId="6" borderId="63" xfId="0" applyFont="1" applyFill="1" applyBorder="1" applyAlignment="1">
      <alignment horizontal="distributed" vertical="center" shrinkToFit="1"/>
    </xf>
    <xf numFmtId="0" fontId="4" fillId="6" borderId="64" xfId="0" applyFont="1" applyFill="1" applyBorder="1" applyAlignment="1" applyProtection="1">
      <alignment horizontal="center" vertical="center"/>
      <protection locked="0"/>
    </xf>
    <xf numFmtId="0" fontId="4" fillId="6" borderId="65" xfId="0" applyFont="1" applyFill="1" applyBorder="1" applyAlignment="1">
      <alignment horizontal="distributed" vertical="center"/>
    </xf>
    <xf numFmtId="0" fontId="4" fillId="6" borderId="62" xfId="0" applyFont="1" applyFill="1" applyBorder="1" applyAlignment="1">
      <alignment horizontal="distributed" vertical="center"/>
    </xf>
    <xf numFmtId="0" fontId="4" fillId="6" borderId="66" xfId="0" applyFont="1" applyFill="1" applyBorder="1" applyAlignment="1">
      <alignment horizontal="distributed" vertical="center"/>
    </xf>
    <xf numFmtId="0" fontId="4" fillId="0" borderId="65" xfId="0" applyFont="1" applyFill="1" applyBorder="1" applyAlignment="1" applyProtection="1">
      <alignment horizontal="distributed" vertical="center"/>
      <protection locked="0"/>
    </xf>
    <xf numFmtId="0" fontId="4" fillId="0" borderId="62" xfId="0" applyFont="1" applyFill="1" applyBorder="1" applyAlignment="1" applyProtection="1">
      <alignment horizontal="distributed" vertical="center"/>
      <protection locked="0"/>
    </xf>
    <xf numFmtId="0" fontId="4" fillId="0" borderId="66" xfId="0" applyFont="1" applyFill="1" applyBorder="1" applyAlignment="1" applyProtection="1">
      <alignment horizontal="distributed" vertical="center"/>
      <protection locked="0"/>
    </xf>
    <xf numFmtId="0" fontId="4" fillId="0" borderId="64" xfId="0" applyFont="1" applyFill="1" applyBorder="1" applyAlignment="1" applyProtection="1">
      <alignment horizontal="center" vertical="center"/>
      <protection locked="0"/>
    </xf>
    <xf numFmtId="0" fontId="4" fillId="11" borderId="90" xfId="0" applyFont="1" applyFill="1" applyBorder="1" applyAlignment="1">
      <alignment horizontal="distributed" vertical="center"/>
    </xf>
    <xf numFmtId="0" fontId="4" fillId="11" borderId="81" xfId="0" applyFont="1" applyFill="1" applyBorder="1" applyAlignment="1">
      <alignment horizontal="distributed" vertical="center"/>
    </xf>
    <xf numFmtId="0" fontId="4" fillId="11" borderId="91" xfId="0" applyFont="1" applyFill="1" applyBorder="1" applyAlignment="1">
      <alignment horizontal="distributed" vertical="center"/>
    </xf>
    <xf numFmtId="0" fontId="4" fillId="11" borderId="83" xfId="0" applyFont="1" applyFill="1" applyBorder="1" applyAlignment="1">
      <alignment horizontal="center" vertical="center"/>
    </xf>
    <xf numFmtId="0" fontId="4" fillId="11" borderId="81" xfId="0" applyFont="1" applyFill="1" applyBorder="1" applyAlignment="1">
      <alignment horizontal="center" vertical="center"/>
    </xf>
    <xf numFmtId="0" fontId="4" fillId="11" borderId="91" xfId="0" applyFont="1" applyFill="1" applyBorder="1" applyAlignment="1">
      <alignment horizontal="center" vertical="center"/>
    </xf>
    <xf numFmtId="0" fontId="4" fillId="11" borderId="90" xfId="0" applyFont="1" applyFill="1" applyBorder="1" applyAlignment="1" applyProtection="1">
      <alignment horizontal="center" vertical="center"/>
      <protection locked="0"/>
    </xf>
    <xf numFmtId="0" fontId="4" fillId="11" borderId="81" xfId="0" applyFont="1" applyFill="1" applyBorder="1" applyAlignment="1" applyProtection="1">
      <alignment horizontal="center" vertical="center"/>
      <protection locked="0"/>
    </xf>
    <xf numFmtId="0" fontId="4" fillId="11" borderId="89"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shrinkToFit="1"/>
      <protection locked="0"/>
    </xf>
    <xf numFmtId="0" fontId="4" fillId="0" borderId="64" xfId="0" applyFont="1" applyFill="1" applyBorder="1" applyAlignment="1" applyProtection="1">
      <alignment horizontal="center" vertical="center" shrinkToFit="1"/>
      <protection locked="0"/>
    </xf>
    <xf numFmtId="0" fontId="11" fillId="0" borderId="69" xfId="0" applyFont="1" applyFill="1" applyBorder="1" applyAlignment="1" applyProtection="1">
      <alignment horizontal="center" vertical="center" textRotation="255"/>
      <protection locked="0"/>
    </xf>
    <xf numFmtId="0" fontId="11" fillId="0" borderId="73" xfId="0" applyFont="1" applyFill="1" applyBorder="1" applyAlignment="1" applyProtection="1">
      <alignment horizontal="center" vertical="center" textRotation="255"/>
      <protection locked="0"/>
    </xf>
    <xf numFmtId="0" fontId="11" fillId="0" borderId="85" xfId="0" applyFont="1" applyFill="1" applyBorder="1" applyAlignment="1" applyProtection="1">
      <alignment horizontal="center" vertical="center" textRotation="255"/>
      <protection locked="0"/>
    </xf>
    <xf numFmtId="0" fontId="4" fillId="11" borderId="90" xfId="0" applyFont="1" applyFill="1" applyBorder="1" applyAlignment="1" applyProtection="1">
      <alignment horizontal="center" vertical="center" shrinkToFit="1"/>
      <protection locked="0"/>
    </xf>
    <xf numFmtId="0" fontId="4" fillId="11" borderId="81" xfId="0" applyFont="1" applyFill="1" applyBorder="1" applyAlignment="1" applyProtection="1">
      <alignment horizontal="center" vertical="center" shrinkToFit="1"/>
      <protection locked="0"/>
    </xf>
    <xf numFmtId="0" fontId="4" fillId="11" borderId="89" xfId="0" applyFont="1" applyFill="1" applyBorder="1" applyAlignment="1" applyProtection="1">
      <alignment horizontal="center" vertical="center" shrinkToFit="1"/>
      <protection locked="0"/>
    </xf>
    <xf numFmtId="56" fontId="4" fillId="11" borderId="61" xfId="0" applyNumberFormat="1" applyFont="1" applyFill="1" applyBorder="1" applyAlignment="1" applyProtection="1">
      <alignment horizontal="distributed" vertical="center" wrapText="1"/>
      <protection locked="0"/>
    </xf>
    <xf numFmtId="56" fontId="4" fillId="11" borderId="62" xfId="0" applyNumberFormat="1" applyFont="1" applyFill="1" applyBorder="1" applyAlignment="1" applyProtection="1">
      <alignment horizontal="distributed" vertical="center" wrapText="1"/>
      <protection locked="0"/>
    </xf>
    <xf numFmtId="56" fontId="4" fillId="11" borderId="71" xfId="0" applyNumberFormat="1" applyFont="1" applyFill="1" applyBorder="1" applyAlignment="1" applyProtection="1">
      <alignment horizontal="distributed" vertical="center" wrapText="1"/>
      <protection locked="0"/>
    </xf>
    <xf numFmtId="56" fontId="4" fillId="3" borderId="61" xfId="0" applyNumberFormat="1" applyFont="1" applyFill="1" applyBorder="1" applyAlignment="1" applyProtection="1">
      <alignment horizontal="distributed" vertical="center" wrapText="1"/>
      <protection locked="0"/>
    </xf>
    <xf numFmtId="56" fontId="4" fillId="3" borderId="62" xfId="0" applyNumberFormat="1" applyFont="1" applyFill="1" applyBorder="1" applyAlignment="1" applyProtection="1">
      <alignment horizontal="distributed" vertical="center" wrapText="1"/>
      <protection locked="0"/>
    </xf>
    <xf numFmtId="56" fontId="4" fillId="3" borderId="71" xfId="0" applyNumberFormat="1" applyFont="1" applyFill="1" applyBorder="1" applyAlignment="1" applyProtection="1">
      <alignment horizontal="distributed" vertical="center" wrapText="1"/>
      <protection locked="0"/>
    </xf>
    <xf numFmtId="56" fontId="4" fillId="3" borderId="80" xfId="0" applyNumberFormat="1" applyFont="1" applyFill="1" applyBorder="1" applyAlignment="1" applyProtection="1">
      <alignment horizontal="distributed" vertical="center" wrapText="1"/>
      <protection locked="0"/>
    </xf>
    <xf numFmtId="56" fontId="4" fillId="3" borderId="81" xfId="0" applyNumberFormat="1" applyFont="1" applyFill="1" applyBorder="1" applyAlignment="1" applyProtection="1">
      <alignment horizontal="distributed" vertical="center" wrapText="1"/>
      <protection locked="0"/>
    </xf>
    <xf numFmtId="56" fontId="4" fillId="3" borderId="82" xfId="0" applyNumberFormat="1" applyFont="1" applyFill="1" applyBorder="1" applyAlignment="1" applyProtection="1">
      <alignment horizontal="distributed" vertical="center" wrapText="1"/>
      <protection locked="0"/>
    </xf>
    <xf numFmtId="0" fontId="4" fillId="0" borderId="58" xfId="0" applyFont="1" applyFill="1" applyBorder="1" applyAlignment="1">
      <alignment horizontal="distributed" vertical="center" shrinkToFit="1"/>
    </xf>
    <xf numFmtId="0" fontId="4" fillId="0" borderId="59" xfId="0" applyFont="1" applyFill="1" applyBorder="1" applyAlignment="1">
      <alignment horizontal="distributed" vertical="center" shrinkToFit="1"/>
    </xf>
    <xf numFmtId="0" fontId="4" fillId="0" borderId="86" xfId="0" applyFont="1" applyFill="1" applyBorder="1" applyAlignment="1">
      <alignment horizontal="distributed" vertical="center" shrinkToFit="1"/>
    </xf>
    <xf numFmtId="0" fontId="4" fillId="0" borderId="87" xfId="0" applyFont="1" applyFill="1" applyBorder="1" applyAlignment="1">
      <alignment horizontal="distributed" vertical="center"/>
    </xf>
    <xf numFmtId="0" fontId="4" fillId="0" borderId="59" xfId="0" applyFont="1" applyFill="1" applyBorder="1" applyAlignment="1">
      <alignment horizontal="distributed" vertical="center"/>
    </xf>
    <xf numFmtId="0" fontId="4" fillId="0" borderId="88" xfId="0" applyFont="1" applyFill="1" applyBorder="1" applyAlignment="1">
      <alignment horizontal="distributed" vertical="center"/>
    </xf>
    <xf numFmtId="0" fontId="1" fillId="0" borderId="0" xfId="0" applyFont="1" applyAlignment="1">
      <alignment horizontal="center" vertical="center" shrinkToFit="1"/>
    </xf>
    <xf numFmtId="0" fontId="1" fillId="0" borderId="0" xfId="0" applyFont="1" applyAlignment="1">
      <alignment horizontal="center" vertical="center"/>
    </xf>
    <xf numFmtId="0" fontId="4" fillId="0" borderId="67" xfId="0" applyFont="1" applyFill="1" applyBorder="1" applyAlignment="1">
      <alignment horizontal="distributed" vertical="center"/>
    </xf>
    <xf numFmtId="0" fontId="44" fillId="0" borderId="83" xfId="0" applyFont="1" applyFill="1" applyBorder="1" applyAlignment="1">
      <alignment horizontal="distributed" vertical="center"/>
    </xf>
    <xf numFmtId="0" fontId="44" fillId="0" borderId="81" xfId="0" applyFont="1" applyFill="1" applyBorder="1" applyAlignment="1">
      <alignment horizontal="distributed" vertical="center"/>
    </xf>
    <xf numFmtId="0" fontId="44" fillId="0" borderId="91" xfId="0" applyFont="1" applyFill="1" applyBorder="1" applyAlignment="1">
      <alignment horizontal="distributed" vertical="center"/>
    </xf>
    <xf numFmtId="0" fontId="4" fillId="0" borderId="97" xfId="0" applyFont="1" applyFill="1" applyBorder="1" applyAlignment="1" applyProtection="1">
      <alignment horizontal="center" vertical="center"/>
      <protection locked="0"/>
    </xf>
    <xf numFmtId="0" fontId="4" fillId="0" borderId="97" xfId="0" applyFont="1" applyFill="1" applyBorder="1" applyAlignment="1" applyProtection="1">
      <alignment horizontal="center" vertical="center" shrinkToFit="1"/>
      <protection locked="0"/>
    </xf>
    <xf numFmtId="0" fontId="4" fillId="0" borderId="98"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93" xfId="0" applyFont="1" applyFill="1" applyBorder="1" applyAlignment="1">
      <alignment horizontal="distributed" vertical="center"/>
    </xf>
    <xf numFmtId="0" fontId="4" fillId="0" borderId="39" xfId="0" applyFont="1" applyFill="1" applyBorder="1" applyAlignment="1">
      <alignment horizontal="distributed" vertical="center" shrinkToFit="1"/>
    </xf>
    <xf numFmtId="0" fontId="4" fillId="0" borderId="34" xfId="0" applyFont="1" applyFill="1" applyBorder="1" applyAlignment="1">
      <alignment horizontal="distributed" vertical="center" shrinkToFit="1"/>
    </xf>
    <xf numFmtId="0" fontId="4" fillId="0" borderId="96" xfId="0" applyFont="1" applyFill="1" applyBorder="1" applyAlignment="1">
      <alignment horizontal="distributed" vertical="center" shrinkToFit="1"/>
    </xf>
    <xf numFmtId="0" fontId="4" fillId="0" borderId="84" xfId="0" applyFont="1" applyFill="1" applyBorder="1" applyAlignment="1" applyProtection="1">
      <alignment horizontal="center" vertical="center"/>
      <protection locked="0"/>
    </xf>
    <xf numFmtId="0" fontId="4" fillId="0" borderId="84" xfId="0" applyFont="1" applyFill="1" applyBorder="1" applyAlignment="1" applyProtection="1">
      <alignment horizontal="center" vertical="center" shrinkToFit="1"/>
      <protection locked="0"/>
    </xf>
    <xf numFmtId="56" fontId="4" fillId="4" borderId="80" xfId="0" applyNumberFormat="1" applyFont="1" applyFill="1" applyBorder="1" applyAlignment="1" applyProtection="1">
      <alignment horizontal="distributed" vertical="center" wrapText="1"/>
      <protection locked="0"/>
    </xf>
    <xf numFmtId="56" fontId="4" fillId="4" borderId="81" xfId="0" applyNumberFormat="1" applyFont="1" applyFill="1" applyBorder="1" applyAlignment="1" applyProtection="1">
      <alignment horizontal="distributed" vertical="center" wrapText="1"/>
      <protection locked="0"/>
    </xf>
    <xf numFmtId="56" fontId="4" fillId="4" borderId="82" xfId="0" applyNumberFormat="1" applyFont="1" applyFill="1" applyBorder="1" applyAlignment="1" applyProtection="1">
      <alignment horizontal="distributed" vertical="center" wrapText="1"/>
      <protection locked="0"/>
    </xf>
    <xf numFmtId="56" fontId="4" fillId="0" borderId="79" xfId="0" applyNumberFormat="1" applyFont="1" applyFill="1" applyBorder="1" applyAlignment="1" applyProtection="1">
      <alignment horizontal="center" vertical="center" wrapText="1"/>
      <protection locked="0"/>
    </xf>
    <xf numFmtId="56" fontId="4" fillId="0" borderId="15" xfId="0" applyNumberFormat="1" applyFont="1" applyFill="1" applyBorder="1" applyAlignment="1" applyProtection="1">
      <alignment horizontal="left" vertical="center" shrinkToFit="1"/>
      <protection locked="0"/>
    </xf>
    <xf numFmtId="20" fontId="4" fillId="0" borderId="58" xfId="0" applyNumberFormat="1" applyFont="1" applyFill="1" applyBorder="1" applyAlignment="1" applyProtection="1">
      <alignment horizontal="center" vertical="center"/>
      <protection locked="0"/>
    </xf>
    <xf numFmtId="20" fontId="4" fillId="0" borderId="59" xfId="0" applyNumberFormat="1" applyFont="1" applyFill="1" applyBorder="1" applyAlignment="1" applyProtection="1">
      <alignment horizontal="center" vertical="center"/>
      <protection locked="0"/>
    </xf>
    <xf numFmtId="20" fontId="4" fillId="0" borderId="60" xfId="0" applyNumberFormat="1" applyFont="1" applyFill="1" applyBorder="1" applyAlignment="1" applyProtection="1">
      <alignment horizontal="center" vertical="center"/>
      <protection locked="0"/>
    </xf>
    <xf numFmtId="0" fontId="4" fillId="0" borderId="77"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78" xfId="0" applyFont="1" applyFill="1" applyBorder="1" applyAlignment="1">
      <alignment horizontal="distributed" vertical="center"/>
    </xf>
    <xf numFmtId="0" fontId="4" fillId="0" borderId="100" xfId="0" applyFont="1" applyFill="1" applyBorder="1" applyAlignment="1">
      <alignment horizontal="distributed" vertical="center"/>
    </xf>
    <xf numFmtId="0" fontId="4" fillId="0" borderId="72" xfId="0" applyFont="1" applyFill="1" applyBorder="1" applyAlignment="1">
      <alignment horizontal="distributed" vertical="center" wrapText="1"/>
    </xf>
    <xf numFmtId="0" fontId="4" fillId="0" borderId="62" xfId="0" applyFont="1" applyFill="1" applyBorder="1" applyAlignment="1">
      <alignment horizontal="distributed" vertical="center" wrapText="1"/>
    </xf>
    <xf numFmtId="0" fontId="4" fillId="0" borderId="66" xfId="0" applyFont="1" applyFill="1" applyBorder="1" applyAlignment="1">
      <alignment horizontal="distributed" vertical="center" wrapText="1"/>
    </xf>
    <xf numFmtId="0" fontId="4" fillId="6" borderId="72" xfId="0" applyFont="1" applyFill="1" applyBorder="1" applyAlignment="1">
      <alignment horizontal="distributed" vertical="center"/>
    </xf>
    <xf numFmtId="20" fontId="4" fillId="0" borderId="28" xfId="0" applyNumberFormat="1" applyFont="1" applyFill="1" applyBorder="1" applyAlignment="1" applyProtection="1">
      <alignment horizontal="center" vertical="center"/>
      <protection locked="0"/>
    </xf>
    <xf numFmtId="0" fontId="4" fillId="0" borderId="87" xfId="0"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protection locked="0"/>
    </xf>
    <xf numFmtId="0" fontId="4" fillId="0" borderId="86" xfId="0" applyFont="1" applyFill="1" applyBorder="1" applyAlignment="1" applyProtection="1">
      <alignment horizontal="center" vertical="center"/>
      <protection locked="0"/>
    </xf>
    <xf numFmtId="0" fontId="4" fillId="0" borderId="80" xfId="0" applyFont="1" applyFill="1" applyBorder="1" applyAlignment="1">
      <alignment horizontal="distributed" vertical="center" shrinkToFit="1"/>
    </xf>
    <xf numFmtId="0" fontId="4" fillId="0" borderId="81" xfId="0" applyFont="1" applyFill="1" applyBorder="1" applyAlignment="1">
      <alignment horizontal="distributed" vertical="center" shrinkToFit="1"/>
    </xf>
    <xf numFmtId="0" fontId="4" fillId="0" borderId="89" xfId="0" applyFont="1" applyFill="1" applyBorder="1" applyAlignment="1">
      <alignment horizontal="distributed" vertical="center" shrinkToFit="1"/>
    </xf>
    <xf numFmtId="0" fontId="11" fillId="0" borderId="55" xfId="0" applyFont="1" applyFill="1" applyBorder="1" applyAlignment="1" applyProtection="1">
      <alignment horizontal="center" vertical="center" textRotation="255"/>
      <protection locked="0"/>
    </xf>
    <xf numFmtId="0" fontId="4" fillId="0" borderId="68" xfId="0" applyFont="1" applyFill="1" applyBorder="1" applyAlignment="1" applyProtection="1">
      <alignment horizontal="center" vertical="center"/>
      <protection locked="0"/>
    </xf>
    <xf numFmtId="0" fontId="4" fillId="0" borderId="68" xfId="0" applyFont="1" applyFill="1" applyBorder="1" applyAlignment="1" applyProtection="1">
      <alignment horizontal="center" vertical="center" shrinkToFit="1"/>
      <protection locked="0"/>
    </xf>
    <xf numFmtId="20" fontId="4" fillId="0" borderId="39" xfId="0" applyNumberFormat="1" applyFont="1" applyFill="1" applyBorder="1" applyAlignment="1" applyProtection="1">
      <alignment horizontal="center" vertical="center"/>
      <protection locked="0"/>
    </xf>
    <xf numFmtId="20" fontId="4" fillId="0" borderId="34" xfId="0" applyNumberFormat="1" applyFont="1" applyFill="1" applyBorder="1" applyAlignment="1" applyProtection="1">
      <alignment horizontal="center" vertical="center"/>
      <protection locked="0"/>
    </xf>
    <xf numFmtId="20" fontId="4" fillId="0" borderId="35" xfId="0" applyNumberFormat="1" applyFont="1" applyFill="1" applyBorder="1" applyAlignment="1" applyProtection="1">
      <alignment horizontal="center" vertical="center"/>
      <protection locked="0"/>
    </xf>
    <xf numFmtId="0" fontId="4" fillId="0" borderId="33" xfId="0" applyFont="1" applyFill="1" applyBorder="1" applyAlignment="1">
      <alignment horizontal="distributed" vertical="center"/>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56" fontId="4" fillId="3" borderId="58" xfId="0" applyNumberFormat="1" applyFont="1" applyFill="1" applyBorder="1" applyAlignment="1" applyProtection="1">
      <alignment horizontal="distributed" vertical="center" wrapText="1"/>
      <protection locked="0"/>
    </xf>
    <xf numFmtId="56" fontId="4" fillId="3" borderId="59" xfId="0" applyNumberFormat="1" applyFont="1" applyFill="1" applyBorder="1" applyAlignment="1" applyProtection="1">
      <alignment horizontal="distributed" vertical="center" wrapText="1"/>
      <protection locked="0"/>
    </xf>
    <xf numFmtId="56" fontId="4" fillId="3" borderId="60" xfId="0" applyNumberFormat="1" applyFont="1" applyFill="1" applyBorder="1" applyAlignment="1" applyProtection="1">
      <alignment horizontal="distributed" vertical="center" wrapText="1"/>
      <protection locked="0"/>
    </xf>
    <xf numFmtId="0" fontId="4" fillId="0" borderId="90" xfId="0" applyFont="1" applyFill="1" applyBorder="1" applyAlignment="1">
      <alignment horizontal="distributed" vertical="center"/>
    </xf>
    <xf numFmtId="0" fontId="4" fillId="0" borderId="81" xfId="0" applyFont="1" applyFill="1" applyBorder="1" applyAlignment="1">
      <alignment horizontal="distributed" vertical="center"/>
    </xf>
    <xf numFmtId="0" fontId="4" fillId="0" borderId="91" xfId="0" applyFont="1" applyFill="1" applyBorder="1" applyAlignment="1">
      <alignment horizontal="distributed" vertical="center"/>
    </xf>
    <xf numFmtId="0" fontId="44" fillId="0" borderId="72" xfId="0" applyFont="1" applyFill="1" applyBorder="1" applyAlignment="1">
      <alignment horizontal="distributed" vertical="center"/>
    </xf>
    <xf numFmtId="0" fontId="44" fillId="0" borderId="62" xfId="0" applyFont="1" applyFill="1" applyBorder="1" applyAlignment="1">
      <alignment horizontal="distributed" vertical="center"/>
    </xf>
    <xf numFmtId="0" fontId="44" fillId="0" borderId="66" xfId="0" applyFont="1" applyFill="1" applyBorder="1" applyAlignment="1">
      <alignment horizontal="distributed" vertical="center"/>
    </xf>
    <xf numFmtId="0" fontId="4" fillId="0" borderId="83" xfId="0" applyFont="1" applyFill="1" applyBorder="1" applyAlignment="1">
      <alignment horizontal="distributed" vertical="center"/>
    </xf>
    <xf numFmtId="0" fontId="11" fillId="0" borderId="10" xfId="0" applyFont="1" applyFill="1" applyBorder="1" applyAlignment="1" applyProtection="1">
      <alignment horizontal="center" vertical="center" textRotation="255"/>
      <protection locked="0"/>
    </xf>
    <xf numFmtId="0" fontId="11" fillId="0" borderId="43" xfId="0" applyFont="1" applyFill="1" applyBorder="1" applyAlignment="1" applyProtection="1">
      <alignment horizontal="center" vertical="center" textRotation="255"/>
      <protection locked="0"/>
    </xf>
    <xf numFmtId="0" fontId="11" fillId="0" borderId="50" xfId="0" applyFont="1" applyFill="1" applyBorder="1" applyAlignment="1" applyProtection="1">
      <alignment horizontal="center" vertical="center" textRotation="255"/>
      <protection locked="0"/>
    </xf>
    <xf numFmtId="56" fontId="4" fillId="3" borderId="25" xfId="0" applyNumberFormat="1" applyFont="1" applyFill="1" applyBorder="1" applyAlignment="1" applyProtection="1">
      <alignment horizontal="distributed" vertical="center" wrapText="1"/>
      <protection locked="0"/>
    </xf>
    <xf numFmtId="56" fontId="4" fillId="3" borderId="26" xfId="0" applyNumberFormat="1" applyFont="1" applyFill="1" applyBorder="1" applyAlignment="1" applyProtection="1">
      <alignment horizontal="distributed" vertical="center" wrapText="1"/>
      <protection locked="0"/>
    </xf>
    <xf numFmtId="56" fontId="4" fillId="3" borderId="27" xfId="0" applyNumberFormat="1" applyFont="1" applyFill="1" applyBorder="1" applyAlignment="1" applyProtection="1">
      <alignment horizontal="distributed" vertical="center" wrapText="1"/>
      <protection locked="0"/>
    </xf>
    <xf numFmtId="20" fontId="4" fillId="6" borderId="25" xfId="0" applyNumberFormat="1" applyFont="1" applyFill="1" applyBorder="1" applyAlignment="1" applyProtection="1">
      <alignment horizontal="center" vertical="center"/>
      <protection locked="0"/>
    </xf>
    <xf numFmtId="20" fontId="4" fillId="6" borderId="26" xfId="0" applyNumberFormat="1" applyFont="1" applyFill="1" applyBorder="1" applyAlignment="1" applyProtection="1">
      <alignment horizontal="center" vertical="center"/>
      <protection locked="0"/>
    </xf>
    <xf numFmtId="20" fontId="4" fillId="6" borderId="27" xfId="0" applyNumberFormat="1" applyFont="1" applyFill="1" applyBorder="1" applyAlignment="1" applyProtection="1">
      <alignment horizontal="center" vertical="center"/>
      <protection locked="0"/>
    </xf>
    <xf numFmtId="20" fontId="4" fillId="0" borderId="80" xfId="0" applyNumberFormat="1" applyFont="1" applyFill="1" applyBorder="1" applyAlignment="1" applyProtection="1">
      <alignment horizontal="center" vertical="center"/>
      <protection locked="0"/>
    </xf>
    <xf numFmtId="20" fontId="4" fillId="0" borderId="81" xfId="0" applyNumberFormat="1" applyFont="1" applyFill="1" applyBorder="1" applyAlignment="1" applyProtection="1">
      <alignment horizontal="center" vertical="center"/>
      <protection locked="0"/>
    </xf>
    <xf numFmtId="20" fontId="4" fillId="0" borderId="82" xfId="0" applyNumberFormat="1" applyFont="1" applyFill="1" applyBorder="1" applyAlignment="1" applyProtection="1">
      <alignment horizontal="center" vertical="center"/>
      <protection locked="0"/>
    </xf>
    <xf numFmtId="0" fontId="4" fillId="6" borderId="25" xfId="0" applyFont="1" applyFill="1" applyBorder="1" applyAlignment="1">
      <alignment horizontal="distributed" vertical="center" shrinkToFit="1"/>
    </xf>
    <xf numFmtId="0" fontId="4" fillId="6" borderId="26" xfId="0" applyFont="1" applyFill="1" applyBorder="1" applyAlignment="1">
      <alignment horizontal="distributed" vertical="center" shrinkToFit="1"/>
    </xf>
    <xf numFmtId="0" fontId="4" fillId="6" borderId="75" xfId="0" applyFont="1" applyFill="1" applyBorder="1" applyAlignment="1">
      <alignment horizontal="distributed" vertical="center" shrinkToFit="1"/>
    </xf>
    <xf numFmtId="0" fontId="4" fillId="6" borderId="76" xfId="0" applyFont="1" applyFill="1" applyBorder="1" applyAlignment="1" applyProtection="1">
      <alignment horizontal="center" vertical="center"/>
      <protection locked="0"/>
    </xf>
    <xf numFmtId="0" fontId="4" fillId="6" borderId="76" xfId="0" applyFont="1" applyFill="1" applyBorder="1" applyAlignment="1" applyProtection="1">
      <alignment horizontal="center" vertical="center" shrinkToFit="1"/>
      <protection locked="0"/>
    </xf>
    <xf numFmtId="0" fontId="4" fillId="6" borderId="77" xfId="0" applyFont="1" applyFill="1" applyBorder="1" applyAlignment="1">
      <alignment horizontal="distributed" vertical="center"/>
    </xf>
    <xf numFmtId="0" fontId="4" fillId="6" borderId="26" xfId="0" applyFont="1" applyFill="1" applyBorder="1" applyAlignment="1">
      <alignment horizontal="distributed" vertical="center"/>
    </xf>
    <xf numFmtId="0" fontId="4" fillId="6" borderId="78" xfId="0" applyFont="1" applyFill="1" applyBorder="1" applyAlignment="1">
      <alignment horizontal="distributed" vertical="center"/>
    </xf>
    <xf numFmtId="0" fontId="4" fillId="6" borderId="100" xfId="0" applyFont="1" applyFill="1" applyBorder="1" applyAlignment="1">
      <alignment horizontal="distributed" vertical="center"/>
    </xf>
    <xf numFmtId="56" fontId="4" fillId="3" borderId="14" xfId="0" applyNumberFormat="1" applyFont="1" applyFill="1" applyBorder="1" applyAlignment="1" applyProtection="1">
      <alignment horizontal="distributed" vertical="center" wrapText="1"/>
      <protection locked="0"/>
    </xf>
    <xf numFmtId="56" fontId="4" fillId="3" borderId="15" xfId="0" applyNumberFormat="1" applyFont="1" applyFill="1" applyBorder="1" applyAlignment="1" applyProtection="1">
      <alignment horizontal="distributed" vertical="center" wrapText="1"/>
      <protection locked="0"/>
    </xf>
    <xf numFmtId="56" fontId="4" fillId="3" borderId="16" xfId="0" applyNumberFormat="1" applyFont="1" applyFill="1" applyBorder="1" applyAlignment="1" applyProtection="1">
      <alignment horizontal="distributed" vertical="center" wrapText="1"/>
      <protection locked="0"/>
    </xf>
    <xf numFmtId="56" fontId="4" fillId="3" borderId="44" xfId="0" applyNumberFormat="1" applyFont="1" applyFill="1" applyBorder="1" applyAlignment="1" applyProtection="1">
      <alignment horizontal="distributed" vertical="center" wrapText="1"/>
      <protection locked="0"/>
    </xf>
    <xf numFmtId="56" fontId="4" fillId="3" borderId="0" xfId="0" applyNumberFormat="1" applyFont="1" applyFill="1" applyBorder="1" applyAlignment="1" applyProtection="1">
      <alignment horizontal="distributed" vertical="center" wrapText="1"/>
      <protection locked="0"/>
    </xf>
    <xf numFmtId="56" fontId="4" fillId="3" borderId="45" xfId="0" applyNumberFormat="1" applyFont="1" applyFill="1" applyBorder="1" applyAlignment="1" applyProtection="1">
      <alignment horizontal="distributed" vertical="center" wrapText="1"/>
      <protection locked="0"/>
    </xf>
    <xf numFmtId="20" fontId="4" fillId="0" borderId="25" xfId="0" applyNumberFormat="1" applyFont="1" applyFill="1" applyBorder="1" applyAlignment="1" applyProtection="1">
      <alignment horizontal="center" vertical="center"/>
      <protection locked="0"/>
    </xf>
    <xf numFmtId="20" fontId="4" fillId="0" borderId="26" xfId="0" applyNumberFormat="1" applyFont="1" applyFill="1" applyBorder="1" applyAlignment="1" applyProtection="1">
      <alignment horizontal="center" vertical="center"/>
      <protection locked="0"/>
    </xf>
    <xf numFmtId="20" fontId="4" fillId="0" borderId="27" xfId="0" applyNumberFormat="1" applyFont="1" applyFill="1" applyBorder="1" applyAlignment="1" applyProtection="1">
      <alignment horizontal="center" vertical="center"/>
      <protection locked="0"/>
    </xf>
    <xf numFmtId="0" fontId="4" fillId="0" borderId="25" xfId="0" applyFont="1" applyFill="1" applyBorder="1" applyAlignment="1">
      <alignment horizontal="distributed" vertical="center" shrinkToFit="1"/>
    </xf>
    <xf numFmtId="0" fontId="4" fillId="0" borderId="26" xfId="0" applyFont="1" applyFill="1" applyBorder="1" applyAlignment="1">
      <alignment horizontal="distributed" vertical="center" shrinkToFit="1"/>
    </xf>
    <xf numFmtId="0" fontId="4" fillId="0" borderId="75" xfId="0" applyFont="1" applyFill="1" applyBorder="1" applyAlignment="1">
      <alignment horizontal="distributed" vertical="center" shrinkToFit="1"/>
    </xf>
    <xf numFmtId="56" fontId="4" fillId="3" borderId="39" xfId="0" applyNumberFormat="1" applyFont="1" applyFill="1" applyBorder="1" applyAlignment="1" applyProtection="1">
      <alignment horizontal="distributed" vertical="center" wrapText="1"/>
      <protection locked="0"/>
    </xf>
    <xf numFmtId="56" fontId="4" fillId="3" borderId="34" xfId="0" applyNumberFormat="1" applyFont="1" applyFill="1" applyBorder="1" applyAlignment="1" applyProtection="1">
      <alignment horizontal="distributed" vertical="center" wrapText="1"/>
      <protection locked="0"/>
    </xf>
    <xf numFmtId="56" fontId="4" fillId="3" borderId="35" xfId="0" applyNumberFormat="1" applyFont="1" applyFill="1" applyBorder="1" applyAlignment="1" applyProtection="1">
      <alignment horizontal="distributed" vertical="center" wrapText="1"/>
      <protection locked="0"/>
    </xf>
    <xf numFmtId="56" fontId="4" fillId="0" borderId="80" xfId="0" applyNumberFormat="1" applyFont="1" applyFill="1" applyBorder="1" applyAlignment="1" applyProtection="1">
      <alignment horizontal="center" vertical="center" wrapText="1"/>
      <protection locked="0"/>
    </xf>
    <xf numFmtId="56" fontId="4" fillId="0" borderId="81" xfId="0" applyNumberFormat="1" applyFont="1" applyFill="1" applyBorder="1" applyAlignment="1" applyProtection="1">
      <alignment horizontal="center" vertical="center" wrapText="1"/>
      <protection locked="0"/>
    </xf>
    <xf numFmtId="56" fontId="4" fillId="0" borderId="82" xfId="0" applyNumberFormat="1" applyFont="1" applyFill="1" applyBorder="1" applyAlignment="1" applyProtection="1">
      <alignment horizontal="center" vertical="center" wrapText="1"/>
      <protection locked="0"/>
    </xf>
    <xf numFmtId="0" fontId="4" fillId="11" borderId="80" xfId="0" applyFont="1" applyFill="1" applyBorder="1" applyAlignment="1">
      <alignment horizontal="distributed" vertical="center" shrinkToFit="1"/>
    </xf>
    <xf numFmtId="0" fontId="4" fillId="11" borderId="81" xfId="0" applyFont="1" applyFill="1" applyBorder="1" applyAlignment="1">
      <alignment horizontal="distributed" vertical="center" shrinkToFit="1"/>
    </xf>
    <xf numFmtId="0" fontId="4" fillId="11" borderId="89" xfId="0" applyFont="1" applyFill="1" applyBorder="1" applyAlignment="1">
      <alignment horizontal="distributed" vertical="center" shrinkToFit="1"/>
    </xf>
    <xf numFmtId="20" fontId="4" fillId="11" borderId="80" xfId="0" applyNumberFormat="1" applyFont="1" applyFill="1" applyBorder="1" applyAlignment="1" applyProtection="1">
      <alignment horizontal="center" vertical="center"/>
      <protection locked="0"/>
    </xf>
    <xf numFmtId="20" fontId="4" fillId="11" borderId="81" xfId="0" applyNumberFormat="1" applyFont="1" applyFill="1" applyBorder="1" applyAlignment="1" applyProtection="1">
      <alignment horizontal="center" vertical="center"/>
      <protection locked="0"/>
    </xf>
    <xf numFmtId="20" fontId="4" fillId="11" borderId="82" xfId="0" applyNumberFormat="1" applyFont="1" applyFill="1" applyBorder="1" applyAlignment="1" applyProtection="1">
      <alignment horizontal="center" vertical="center"/>
      <protection locked="0"/>
    </xf>
    <xf numFmtId="0" fontId="4" fillId="18" borderId="61" xfId="0" applyFont="1" applyFill="1" applyBorder="1" applyAlignment="1">
      <alignment horizontal="distributed" vertical="center"/>
    </xf>
    <xf numFmtId="0" fontId="4" fillId="18" borderId="62" xfId="0" applyFont="1" applyFill="1" applyBorder="1" applyAlignment="1">
      <alignment horizontal="distributed" vertical="center"/>
    </xf>
    <xf numFmtId="0" fontId="4" fillId="18" borderId="63" xfId="0" applyFont="1" applyFill="1" applyBorder="1" applyAlignment="1">
      <alignment horizontal="distributed" vertical="center"/>
    </xf>
    <xf numFmtId="0" fontId="4" fillId="18" borderId="39" xfId="0" applyFont="1" applyFill="1" applyBorder="1" applyAlignment="1">
      <alignment horizontal="distributed" vertical="center"/>
    </xf>
    <xf numFmtId="0" fontId="4" fillId="18" borderId="34" xfId="0" applyFont="1" applyFill="1" applyBorder="1" applyAlignment="1">
      <alignment horizontal="distributed" vertical="center"/>
    </xf>
    <xf numFmtId="0" fontId="4" fillId="18" borderId="96" xfId="0" applyFont="1" applyFill="1" applyBorder="1" applyAlignment="1">
      <alignment horizontal="distributed" vertical="center"/>
    </xf>
    <xf numFmtId="0" fontId="4" fillId="18" borderId="98" xfId="0" applyFont="1" applyFill="1" applyBorder="1" applyAlignment="1" applyProtection="1">
      <alignment horizontal="center" vertical="center"/>
      <protection locked="0"/>
    </xf>
    <xf numFmtId="0" fontId="4" fillId="18" borderId="96" xfId="0" applyFont="1" applyFill="1" applyBorder="1" applyAlignment="1" applyProtection="1">
      <alignment horizontal="center" vertical="center"/>
      <protection locked="0"/>
    </xf>
    <xf numFmtId="0" fontId="4" fillId="18" borderId="98" xfId="0" applyFont="1" applyFill="1" applyBorder="1" applyAlignment="1" applyProtection="1">
      <alignment horizontal="distributed" vertical="center"/>
      <protection locked="0"/>
    </xf>
    <xf numFmtId="0" fontId="4" fillId="18" borderId="34" xfId="0" applyFont="1" applyFill="1" applyBorder="1" applyAlignment="1" applyProtection="1">
      <alignment horizontal="distributed" vertical="center"/>
      <protection locked="0"/>
    </xf>
    <xf numFmtId="0" fontId="4" fillId="18" borderId="93" xfId="0" applyFont="1" applyFill="1" applyBorder="1" applyAlignment="1" applyProtection="1">
      <alignment horizontal="distributed" vertical="center"/>
      <protection locked="0"/>
    </xf>
    <xf numFmtId="0" fontId="4" fillId="18" borderId="65" xfId="0" applyFont="1" applyFill="1" applyBorder="1" applyAlignment="1" applyProtection="1">
      <alignment horizontal="center" vertical="center"/>
      <protection locked="0"/>
    </xf>
    <xf numFmtId="0" fontId="4" fillId="18" borderId="63" xfId="0" applyFont="1" applyFill="1" applyBorder="1" applyAlignment="1" applyProtection="1">
      <alignment horizontal="center" vertical="center"/>
      <protection locked="0"/>
    </xf>
    <xf numFmtId="0" fontId="4" fillId="18" borderId="64" xfId="0" applyFont="1" applyFill="1" applyBorder="1" applyAlignment="1" applyProtection="1">
      <alignment horizontal="center" vertical="center"/>
      <protection locked="0"/>
    </xf>
    <xf numFmtId="0" fontId="4" fillId="18" borderId="90" xfId="0" applyFont="1" applyFill="1" applyBorder="1" applyAlignment="1" applyProtection="1">
      <alignment horizontal="distributed" vertical="center"/>
      <protection locked="0"/>
    </xf>
    <xf numFmtId="0" fontId="4" fillId="18" borderId="81" xfId="0" applyFont="1" applyFill="1" applyBorder="1" applyAlignment="1" applyProtection="1">
      <alignment horizontal="distributed" vertical="center"/>
      <protection locked="0"/>
    </xf>
    <xf numFmtId="0" fontId="4" fillId="18" borderId="91" xfId="0" applyFont="1" applyFill="1" applyBorder="1" applyAlignment="1" applyProtection="1">
      <alignment horizontal="distributed" vertical="center"/>
      <protection locked="0"/>
    </xf>
    <xf numFmtId="0" fontId="4" fillId="18" borderId="90" xfId="0" applyFont="1" applyFill="1" applyBorder="1" applyAlignment="1" applyProtection="1">
      <alignment horizontal="center" vertical="center"/>
      <protection locked="0"/>
    </xf>
    <xf numFmtId="0" fontId="4" fillId="18" borderId="89" xfId="0" applyFont="1" applyFill="1" applyBorder="1" applyAlignment="1" applyProtection="1">
      <alignment horizontal="center" vertical="center"/>
      <protection locked="0"/>
    </xf>
    <xf numFmtId="0" fontId="4" fillId="18" borderId="65" xfId="0" applyFont="1" applyFill="1" applyBorder="1" applyAlignment="1" applyProtection="1">
      <alignment horizontal="distributed" vertical="center"/>
      <protection locked="0"/>
    </xf>
    <xf numFmtId="0" fontId="4" fillId="18" borderId="62" xfId="0" applyFont="1" applyFill="1" applyBorder="1" applyAlignment="1" applyProtection="1">
      <alignment horizontal="distributed" vertical="center"/>
      <protection locked="0"/>
    </xf>
    <xf numFmtId="0" fontId="4" fillId="18" borderId="66" xfId="0" applyFont="1" applyFill="1" applyBorder="1" applyAlignment="1" applyProtection="1">
      <alignment horizontal="distributed" vertical="center"/>
      <protection locked="0"/>
    </xf>
    <xf numFmtId="56" fontId="4" fillId="18" borderId="28" xfId="0" applyNumberFormat="1" applyFont="1" applyFill="1" applyBorder="1" applyAlignment="1" applyProtection="1">
      <alignment horizontal="distributed" vertical="center" wrapText="1"/>
      <protection locked="0"/>
    </xf>
    <xf numFmtId="56" fontId="4" fillId="18" borderId="39" xfId="0" applyNumberFormat="1" applyFont="1" applyFill="1" applyBorder="1" applyAlignment="1" applyProtection="1">
      <alignment horizontal="distributed" vertical="center" wrapText="1"/>
      <protection locked="0"/>
    </xf>
    <xf numFmtId="56" fontId="4" fillId="18" borderId="34" xfId="0" applyNumberFormat="1" applyFont="1" applyFill="1" applyBorder="1" applyAlignment="1" applyProtection="1">
      <alignment horizontal="distributed" vertical="center" wrapText="1"/>
      <protection locked="0"/>
    </xf>
    <xf numFmtId="56" fontId="4" fillId="18" borderId="35" xfId="0" applyNumberFormat="1" applyFont="1" applyFill="1" applyBorder="1" applyAlignment="1" applyProtection="1">
      <alignment horizontal="distributed" vertical="center" wrapText="1"/>
      <protection locked="0"/>
    </xf>
    <xf numFmtId="56" fontId="4" fillId="18" borderId="25" xfId="0" applyNumberFormat="1" applyFont="1" applyFill="1" applyBorder="1" applyAlignment="1" applyProtection="1">
      <alignment horizontal="distributed" vertical="center" wrapText="1"/>
      <protection locked="0"/>
    </xf>
    <xf numFmtId="56" fontId="4" fillId="18" borderId="26" xfId="0" applyNumberFormat="1" applyFont="1" applyFill="1" applyBorder="1" applyAlignment="1" applyProtection="1">
      <alignment horizontal="distributed" vertical="center" wrapText="1"/>
      <protection locked="0"/>
    </xf>
    <xf numFmtId="56" fontId="4" fillId="18" borderId="27" xfId="0" applyNumberFormat="1" applyFont="1" applyFill="1" applyBorder="1" applyAlignment="1" applyProtection="1">
      <alignment horizontal="distributed" vertical="center" wrapText="1"/>
      <protection locked="0"/>
    </xf>
    <xf numFmtId="0" fontId="4" fillId="18" borderId="72" xfId="0" applyFont="1" applyFill="1" applyBorder="1" applyAlignment="1">
      <alignment horizontal="distributed" vertical="center"/>
    </xf>
    <xf numFmtId="0" fontId="4" fillId="18" borderId="66" xfId="0" applyFont="1" applyFill="1" applyBorder="1" applyAlignment="1">
      <alignment horizontal="distributed" vertical="center"/>
    </xf>
    <xf numFmtId="0" fontId="4" fillId="18" borderId="65" xfId="0" applyFont="1" applyFill="1" applyBorder="1" applyAlignment="1">
      <alignment horizontal="distributed" vertical="center"/>
    </xf>
    <xf numFmtId="0" fontId="4" fillId="6" borderId="61" xfId="0" applyFont="1" applyFill="1" applyBorder="1" applyAlignment="1" applyProtection="1">
      <alignment horizontal="distributed" vertical="center"/>
      <protection locked="0"/>
    </xf>
    <xf numFmtId="0" fontId="4" fillId="6" borderId="63" xfId="0" applyFont="1" applyFill="1" applyBorder="1" applyAlignment="1" applyProtection="1">
      <alignment horizontal="distributed" vertical="center"/>
      <protection locked="0"/>
    </xf>
    <xf numFmtId="0" fontId="4" fillId="18" borderId="33" xfId="0" applyFont="1" applyFill="1" applyBorder="1" applyAlignment="1">
      <alignment horizontal="distributed" vertical="center"/>
    </xf>
    <xf numFmtId="0" fontId="4" fillId="18" borderId="93" xfId="0" applyFont="1" applyFill="1" applyBorder="1" applyAlignment="1">
      <alignment horizontal="distributed" vertical="center"/>
    </xf>
    <xf numFmtId="56" fontId="4" fillId="18" borderId="61" xfId="0" applyNumberFormat="1" applyFont="1" applyFill="1" applyBorder="1" applyAlignment="1" applyProtection="1">
      <alignment horizontal="center" vertical="center" wrapText="1"/>
      <protection locked="0"/>
    </xf>
    <xf numFmtId="56" fontId="4" fillId="18" borderId="62" xfId="0" applyNumberFormat="1" applyFont="1" applyFill="1" applyBorder="1" applyAlignment="1" applyProtection="1">
      <alignment horizontal="center" vertical="center" wrapText="1"/>
      <protection locked="0"/>
    </xf>
    <xf numFmtId="56" fontId="4" fillId="18" borderId="71" xfId="0" applyNumberFormat="1" applyFont="1" applyFill="1" applyBorder="1" applyAlignment="1" applyProtection="1">
      <alignment horizontal="center" vertical="center" wrapText="1"/>
      <protection locked="0"/>
    </xf>
    <xf numFmtId="0" fontId="4" fillId="18" borderId="61" xfId="0" applyFont="1" applyFill="1" applyBorder="1" applyAlignment="1" applyProtection="1">
      <alignment horizontal="distributed" vertical="center"/>
      <protection locked="0"/>
    </xf>
    <xf numFmtId="0" fontId="4" fillId="18" borderId="80" xfId="0" applyFont="1" applyFill="1" applyBorder="1" applyAlignment="1">
      <alignment horizontal="distributed" vertical="center"/>
    </xf>
    <xf numFmtId="0" fontId="4" fillId="18" borderId="81" xfId="0" applyFont="1" applyFill="1" applyBorder="1" applyAlignment="1">
      <alignment horizontal="distributed" vertical="center"/>
    </xf>
    <xf numFmtId="0" fontId="4" fillId="18" borderId="89" xfId="0" applyFont="1" applyFill="1" applyBorder="1" applyAlignment="1">
      <alignment horizontal="distributed" vertical="center"/>
    </xf>
    <xf numFmtId="0" fontId="4" fillId="18" borderId="84" xfId="0" applyFont="1" applyFill="1" applyBorder="1" applyAlignment="1" applyProtection="1">
      <alignment horizontal="center" vertical="center"/>
      <protection locked="0"/>
    </xf>
    <xf numFmtId="56" fontId="4" fillId="0" borderId="10" xfId="0" applyNumberFormat="1" applyFont="1" applyFill="1" applyBorder="1" applyAlignment="1">
      <alignment horizontal="center" vertical="center"/>
    </xf>
    <xf numFmtId="56" fontId="4" fillId="0" borderId="50" xfId="0" applyNumberFormat="1" applyFont="1" applyFill="1" applyBorder="1" applyAlignment="1">
      <alignment horizontal="center" vertical="center"/>
    </xf>
    <xf numFmtId="0" fontId="4" fillId="0" borderId="80" xfId="0" applyFont="1" applyFill="1" applyBorder="1" applyAlignment="1">
      <alignment horizontal="distributed" vertical="center"/>
    </xf>
    <xf numFmtId="0" fontId="4" fillId="0" borderId="89" xfId="0" applyFont="1" applyFill="1" applyBorder="1" applyAlignment="1">
      <alignment horizontal="distributed" vertical="center"/>
    </xf>
    <xf numFmtId="56" fontId="4" fillId="0" borderId="56" xfId="0" applyNumberFormat="1" applyFont="1" applyFill="1" applyBorder="1" applyAlignment="1">
      <alignment horizontal="center" vertical="center" wrapText="1"/>
    </xf>
    <xf numFmtId="56" fontId="4" fillId="0" borderId="79" xfId="0" applyNumberFormat="1" applyFont="1" applyFill="1" applyBorder="1" applyAlignment="1">
      <alignment horizontal="center" vertical="center"/>
    </xf>
    <xf numFmtId="0" fontId="4" fillId="0" borderId="14" xfId="0" applyFont="1" applyFill="1" applyBorder="1" applyAlignment="1">
      <alignment horizontal="distributed" vertical="center" wrapText="1"/>
    </xf>
    <xf numFmtId="0" fontId="4" fillId="0" borderId="15" xfId="0" applyFont="1" applyFill="1" applyBorder="1" applyAlignment="1">
      <alignment horizontal="distributed" vertical="center" wrapText="1"/>
    </xf>
    <xf numFmtId="0" fontId="4" fillId="0" borderId="16" xfId="0" applyFont="1" applyFill="1" applyBorder="1" applyAlignment="1">
      <alignment horizontal="distributed" vertical="center" wrapText="1"/>
    </xf>
    <xf numFmtId="0" fontId="4" fillId="0" borderId="51" xfId="0" applyFont="1" applyFill="1" applyBorder="1" applyAlignment="1">
      <alignment horizontal="distributed" vertical="center" wrapText="1"/>
    </xf>
    <xf numFmtId="0" fontId="4" fillId="0" borderId="1" xfId="0" applyFont="1" applyFill="1" applyBorder="1" applyAlignment="1">
      <alignment horizontal="distributed" vertical="center" wrapText="1"/>
    </xf>
    <xf numFmtId="0" fontId="4" fillId="0" borderId="52" xfId="0" applyFont="1" applyFill="1" applyBorder="1" applyAlignment="1">
      <alignment horizontal="distributed" vertical="center" wrapText="1"/>
    </xf>
    <xf numFmtId="0" fontId="4" fillId="0" borderId="58" xfId="0" applyFont="1" applyFill="1" applyBorder="1" applyAlignment="1">
      <alignment horizontal="distributed" vertical="center"/>
    </xf>
    <xf numFmtId="0" fontId="4" fillId="0" borderId="86" xfId="0" applyFont="1" applyFill="1" applyBorder="1" applyAlignment="1">
      <alignment horizontal="distributed" vertical="center"/>
    </xf>
    <xf numFmtId="0" fontId="4" fillId="18" borderId="61" xfId="0" applyFont="1" applyFill="1" applyBorder="1" applyAlignment="1">
      <alignment horizontal="distributed" vertical="center" shrinkToFit="1"/>
    </xf>
    <xf numFmtId="0" fontId="4" fillId="18" borderId="62" xfId="0" applyFont="1" applyFill="1" applyBorder="1" applyAlignment="1">
      <alignment horizontal="distributed" vertical="center" shrinkToFit="1"/>
    </xf>
    <xf numFmtId="0" fontId="4" fillId="18" borderId="63" xfId="0" applyFont="1" applyFill="1" applyBorder="1" applyAlignment="1">
      <alignment horizontal="distributed" vertical="center" shrinkToFit="1"/>
    </xf>
    <xf numFmtId="0" fontId="4" fillId="18" borderId="80" xfId="0" applyFont="1" applyFill="1" applyBorder="1" applyAlignment="1" applyProtection="1">
      <alignment horizontal="distributed" vertical="center" shrinkToFit="1"/>
      <protection locked="0"/>
    </xf>
    <xf numFmtId="0" fontId="4" fillId="18" borderId="81" xfId="0" applyFont="1" applyFill="1" applyBorder="1" applyAlignment="1" applyProtection="1">
      <alignment horizontal="distributed" vertical="center" shrinkToFit="1"/>
      <protection locked="0"/>
    </xf>
    <xf numFmtId="0" fontId="4" fillId="18" borderId="90" xfId="0" applyFont="1" applyFill="1" applyBorder="1" applyAlignment="1" applyProtection="1">
      <alignment horizontal="distributed" vertical="center" shrinkToFit="1"/>
      <protection locked="0"/>
    </xf>
    <xf numFmtId="0" fontId="4" fillId="0" borderId="90" xfId="0" applyFont="1" applyFill="1" applyBorder="1" applyAlignment="1" applyProtection="1">
      <alignment horizontal="distributed" vertical="center"/>
      <protection locked="0"/>
    </xf>
    <xf numFmtId="0" fontId="4" fillId="0" borderId="81" xfId="0" applyFont="1" applyFill="1" applyBorder="1" applyAlignment="1" applyProtection="1">
      <alignment horizontal="distributed" vertical="center"/>
      <protection locked="0"/>
    </xf>
    <xf numFmtId="0" fontId="4" fillId="0" borderId="83"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87" xfId="0" applyFont="1" applyFill="1" applyBorder="1" applyAlignment="1" applyProtection="1">
      <alignment horizontal="distributed" vertical="center"/>
      <protection locked="0"/>
    </xf>
    <xf numFmtId="0" fontId="4" fillId="0" borderId="59" xfId="0" applyFont="1" applyFill="1" applyBorder="1" applyAlignment="1" applyProtection="1">
      <alignment horizontal="distributed" vertical="center"/>
      <protection locked="0"/>
    </xf>
    <xf numFmtId="0" fontId="4" fillId="11" borderId="90" xfId="0" applyFont="1" applyFill="1" applyBorder="1" applyAlignment="1" applyProtection="1">
      <alignment horizontal="distributed" vertical="center"/>
      <protection locked="0"/>
    </xf>
    <xf numFmtId="0" fontId="4" fillId="11" borderId="81" xfId="0" applyFont="1" applyFill="1" applyBorder="1" applyAlignment="1" applyProtection="1">
      <alignment horizontal="distributed" vertical="center"/>
      <protection locked="0"/>
    </xf>
    <xf numFmtId="0" fontId="4" fillId="11" borderId="91" xfId="0" applyFont="1" applyFill="1" applyBorder="1" applyAlignment="1" applyProtection="1">
      <alignment horizontal="distributed" vertical="center"/>
      <protection locked="0"/>
    </xf>
    <xf numFmtId="0" fontId="4" fillId="11" borderId="83" xfId="0" applyFont="1" applyFill="1" applyBorder="1" applyAlignment="1">
      <alignment horizontal="distributed" vertical="center"/>
    </xf>
    <xf numFmtId="0" fontId="4" fillId="18" borderId="65" xfId="0" applyFont="1" applyFill="1" applyBorder="1" applyAlignment="1" applyProtection="1">
      <alignment horizontal="distributed" vertical="center" shrinkToFit="1"/>
      <protection locked="0"/>
    </xf>
    <xf numFmtId="0" fontId="4" fillId="18" borderId="62" xfId="0" applyFont="1" applyFill="1" applyBorder="1" applyAlignment="1" applyProtection="1">
      <alignment horizontal="distributed" vertical="center" shrinkToFit="1"/>
      <protection locked="0"/>
    </xf>
    <xf numFmtId="0" fontId="4" fillId="18" borderId="66" xfId="0" applyFont="1" applyFill="1" applyBorder="1" applyAlignment="1" applyProtection="1">
      <alignment horizontal="distributed" vertical="center" shrinkToFit="1"/>
      <protection locked="0"/>
    </xf>
    <xf numFmtId="0" fontId="7" fillId="0" borderId="14"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51" xfId="0" applyFont="1" applyFill="1" applyBorder="1" applyAlignment="1">
      <alignment horizontal="distributed" vertical="center" wrapText="1"/>
    </xf>
    <xf numFmtId="0" fontId="7" fillId="0" borderId="1" xfId="0" applyFont="1" applyFill="1" applyBorder="1" applyAlignment="1">
      <alignment horizontal="distributed" vertical="center" wrapText="1"/>
    </xf>
    <xf numFmtId="0" fontId="7" fillId="0" borderId="52" xfId="0" applyFont="1" applyFill="1" applyBorder="1" applyAlignment="1">
      <alignment horizontal="distributed" vertical="center" wrapText="1"/>
    </xf>
    <xf numFmtId="0" fontId="4" fillId="11" borderId="80" xfId="0" applyFont="1" applyFill="1" applyBorder="1" applyAlignment="1">
      <alignment horizontal="distributed" vertical="center"/>
    </xf>
    <xf numFmtId="0" fontId="4" fillId="11" borderId="89" xfId="0" applyFont="1" applyFill="1" applyBorder="1" applyAlignment="1">
      <alignment horizontal="distributed" vertical="center"/>
    </xf>
    <xf numFmtId="0" fontId="4" fillId="11" borderId="84" xfId="0" applyFont="1" applyFill="1" applyBorder="1" applyAlignment="1" applyProtection="1">
      <alignment horizontal="center" vertical="center"/>
      <protection locked="0"/>
    </xf>
    <xf numFmtId="0" fontId="4" fillId="18" borderId="97" xfId="0" applyFont="1" applyFill="1" applyBorder="1" applyAlignment="1" applyProtection="1">
      <alignment horizontal="center" vertical="center"/>
      <protection locked="0"/>
    </xf>
    <xf numFmtId="0" fontId="4" fillId="18" borderId="83" xfId="0" applyFont="1" applyFill="1" applyBorder="1" applyAlignment="1">
      <alignment horizontal="distributed" vertical="center" shrinkToFit="1"/>
    </xf>
    <xf numFmtId="0" fontId="4" fillId="18" borderId="81" xfId="0" applyFont="1" applyFill="1" applyBorder="1" applyAlignment="1">
      <alignment horizontal="distributed" vertical="center" shrinkToFit="1"/>
    </xf>
    <xf numFmtId="0" fontId="4" fillId="18" borderId="91" xfId="0" applyFont="1" applyFill="1" applyBorder="1" applyAlignment="1">
      <alignment horizontal="distributed" vertical="center" shrinkToFit="1"/>
    </xf>
    <xf numFmtId="0" fontId="4" fillId="18" borderId="72" xfId="0" applyFont="1" applyFill="1" applyBorder="1" applyAlignment="1">
      <alignment horizontal="distributed" vertical="center" shrinkToFit="1"/>
    </xf>
    <xf numFmtId="0" fontId="4" fillId="18" borderId="66" xfId="0" applyFont="1" applyFill="1" applyBorder="1" applyAlignment="1">
      <alignment horizontal="distributed" vertical="center" shrinkToFit="1"/>
    </xf>
    <xf numFmtId="0" fontId="4" fillId="0" borderId="6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88" xfId="0" applyFont="1" applyFill="1" applyBorder="1" applyAlignment="1">
      <alignment horizontal="center" vertical="center"/>
    </xf>
    <xf numFmtId="56" fontId="4" fillId="18" borderId="70" xfId="0" applyNumberFormat="1" applyFont="1" applyFill="1" applyBorder="1" applyAlignment="1" applyProtection="1">
      <alignment horizontal="center" vertical="center" wrapText="1"/>
      <protection locked="0"/>
    </xf>
    <xf numFmtId="0" fontId="4" fillId="18" borderId="61" xfId="0" applyFont="1" applyFill="1" applyBorder="1" applyAlignment="1" applyProtection="1">
      <alignment horizontal="distributed" vertical="center" shrinkToFit="1"/>
      <protection locked="0"/>
    </xf>
    <xf numFmtId="0" fontId="4" fillId="11" borderId="61" xfId="0" applyFont="1" applyFill="1" applyBorder="1" applyAlignment="1">
      <alignment horizontal="distributed" vertical="center"/>
    </xf>
    <xf numFmtId="0" fontId="4" fillId="11" borderId="63" xfId="0" applyFont="1" applyFill="1" applyBorder="1" applyAlignment="1">
      <alignment horizontal="distributed" vertical="center"/>
    </xf>
    <xf numFmtId="0" fontId="4" fillId="18" borderId="100" xfId="0" applyFont="1" applyFill="1" applyBorder="1" applyAlignment="1">
      <alignment horizontal="distributed" vertical="center"/>
    </xf>
    <xf numFmtId="0" fontId="4" fillId="18" borderId="26" xfId="0" applyFont="1" applyFill="1" applyBorder="1" applyAlignment="1">
      <alignment horizontal="distributed" vertical="center"/>
    </xf>
    <xf numFmtId="0" fontId="4" fillId="18" borderId="78" xfId="0" applyFont="1" applyFill="1" applyBorder="1" applyAlignment="1">
      <alignment horizontal="distributed" vertical="center"/>
    </xf>
    <xf numFmtId="0" fontId="4" fillId="18" borderId="25" xfId="0" applyFont="1" applyFill="1" applyBorder="1" applyAlignment="1">
      <alignment horizontal="distributed" vertical="center"/>
    </xf>
    <xf numFmtId="0" fontId="4" fillId="18" borderId="75" xfId="0" applyFont="1" applyFill="1" applyBorder="1" applyAlignment="1">
      <alignment horizontal="distributed" vertical="center"/>
    </xf>
    <xf numFmtId="0" fontId="4" fillId="18" borderId="76" xfId="0" applyFont="1" applyFill="1" applyBorder="1" applyAlignment="1" applyProtection="1">
      <alignment horizontal="center" vertical="center"/>
      <protection locked="0"/>
    </xf>
    <xf numFmtId="0" fontId="55" fillId="24" borderId="49" xfId="0" applyFont="1" applyFill="1" applyBorder="1" applyAlignment="1">
      <alignment horizontal="center" vertical="center" wrapText="1"/>
    </xf>
    <xf numFmtId="0" fontId="4" fillId="18" borderId="77" xfId="0" applyFont="1" applyFill="1" applyBorder="1" applyAlignment="1">
      <alignment horizontal="distributed" vertical="center"/>
    </xf>
    <xf numFmtId="0" fontId="4" fillId="6" borderId="61" xfId="0" applyFont="1" applyFill="1" applyBorder="1" applyAlignment="1">
      <alignment horizontal="distributed" vertical="center"/>
    </xf>
    <xf numFmtId="0" fontId="4" fillId="6" borderId="63" xfId="0" applyFont="1" applyFill="1" applyBorder="1" applyAlignment="1">
      <alignment horizontal="distributed" vertical="center"/>
    </xf>
    <xf numFmtId="56" fontId="4" fillId="0" borderId="70" xfId="0" applyNumberFormat="1" applyFont="1" applyFill="1" applyBorder="1" applyAlignment="1">
      <alignment horizontal="center" vertical="center" wrapText="1"/>
    </xf>
    <xf numFmtId="56" fontId="4" fillId="0" borderId="94" xfId="0" applyNumberFormat="1" applyFont="1" applyFill="1" applyBorder="1" applyAlignment="1">
      <alignment horizontal="center" vertical="center" wrapText="1"/>
    </xf>
    <xf numFmtId="56" fontId="4" fillId="0" borderId="10" xfId="0" applyNumberFormat="1" applyFont="1" applyFill="1" applyBorder="1" applyAlignment="1">
      <alignment horizontal="center" vertical="center" textRotation="255"/>
    </xf>
    <xf numFmtId="56" fontId="4" fillId="0" borderId="43" xfId="0" applyNumberFormat="1" applyFont="1" applyFill="1" applyBorder="1" applyAlignment="1">
      <alignment horizontal="center" vertical="center" textRotation="255"/>
    </xf>
    <xf numFmtId="56" fontId="4" fillId="0" borderId="50" xfId="0" applyNumberFormat="1" applyFont="1" applyFill="1" applyBorder="1" applyAlignment="1">
      <alignment horizontal="center" vertical="center" textRotation="255"/>
    </xf>
    <xf numFmtId="0" fontId="4" fillId="0" borderId="90" xfId="0" applyFont="1" applyFill="1" applyBorder="1" applyAlignment="1" applyProtection="1">
      <alignment horizontal="center" vertical="center"/>
      <protection locked="0"/>
    </xf>
    <xf numFmtId="0" fontId="4" fillId="0" borderId="89" xfId="0" applyFont="1" applyFill="1" applyBorder="1" applyAlignment="1" applyProtection="1">
      <alignment horizontal="center" vertical="center"/>
      <protection locked="0"/>
    </xf>
    <xf numFmtId="56" fontId="4" fillId="18" borderId="44" xfId="0" applyNumberFormat="1" applyFont="1" applyFill="1" applyBorder="1" applyAlignment="1" applyProtection="1">
      <alignment horizontal="distributed" vertical="center" wrapText="1"/>
      <protection locked="0"/>
    </xf>
    <xf numFmtId="56" fontId="4" fillId="18" borderId="0" xfId="0" applyNumberFormat="1" applyFont="1" applyFill="1" applyBorder="1" applyAlignment="1" applyProtection="1">
      <alignment horizontal="distributed" vertical="center" wrapText="1"/>
      <protection locked="0"/>
    </xf>
    <xf numFmtId="56" fontId="4" fillId="18" borderId="45" xfId="0" applyNumberFormat="1" applyFont="1" applyFill="1" applyBorder="1" applyAlignment="1" applyProtection="1">
      <alignment horizontal="distributed" vertical="center" wrapText="1"/>
      <protection locked="0"/>
    </xf>
    <xf numFmtId="0" fontId="4" fillId="18" borderId="39" xfId="0" applyFont="1" applyFill="1" applyBorder="1" applyAlignment="1" applyProtection="1">
      <alignment horizontal="distributed" vertical="center"/>
      <protection locked="0"/>
    </xf>
    <xf numFmtId="56" fontId="4" fillId="11" borderId="39" xfId="0" applyNumberFormat="1" applyFont="1" applyFill="1" applyBorder="1" applyAlignment="1" applyProtection="1">
      <alignment horizontal="distributed" vertical="center" wrapText="1"/>
      <protection locked="0"/>
    </xf>
    <xf numFmtId="56" fontId="4" fillId="11" borderId="34" xfId="0" applyNumberFormat="1" applyFont="1" applyFill="1" applyBorder="1" applyAlignment="1" applyProtection="1">
      <alignment horizontal="distributed" vertical="center" wrapText="1"/>
      <protection locked="0"/>
    </xf>
    <xf numFmtId="56" fontId="4" fillId="11" borderId="35" xfId="0" applyNumberFormat="1" applyFont="1" applyFill="1" applyBorder="1" applyAlignment="1" applyProtection="1">
      <alignment horizontal="distributed" vertical="center" wrapText="1"/>
      <protection locked="0"/>
    </xf>
    <xf numFmtId="56" fontId="4" fillId="11" borderId="44" xfId="0" applyNumberFormat="1" applyFont="1" applyFill="1" applyBorder="1" applyAlignment="1" applyProtection="1">
      <alignment horizontal="distributed" vertical="center" wrapText="1"/>
      <protection locked="0"/>
    </xf>
    <xf numFmtId="56" fontId="4" fillId="11" borderId="0" xfId="0" applyNumberFormat="1" applyFont="1" applyFill="1" applyBorder="1" applyAlignment="1" applyProtection="1">
      <alignment horizontal="distributed" vertical="center" wrapText="1"/>
      <protection locked="0"/>
    </xf>
    <xf numFmtId="56" fontId="4" fillId="11" borderId="45" xfId="0" applyNumberFormat="1" applyFont="1" applyFill="1" applyBorder="1" applyAlignment="1" applyProtection="1">
      <alignment horizontal="distributed" vertical="center" wrapText="1"/>
      <protection locked="0"/>
    </xf>
    <xf numFmtId="56" fontId="4" fillId="11" borderId="25" xfId="0" applyNumberFormat="1" applyFont="1" applyFill="1" applyBorder="1" applyAlignment="1" applyProtection="1">
      <alignment horizontal="distributed" vertical="center" wrapText="1"/>
      <protection locked="0"/>
    </xf>
    <xf numFmtId="56" fontId="4" fillId="11" borderId="26" xfId="0" applyNumberFormat="1" applyFont="1" applyFill="1" applyBorder="1" applyAlignment="1" applyProtection="1">
      <alignment horizontal="distributed" vertical="center" wrapText="1"/>
      <protection locked="0"/>
    </xf>
    <xf numFmtId="56" fontId="4" fillId="11" borderId="27" xfId="0" applyNumberFormat="1" applyFont="1" applyFill="1" applyBorder="1" applyAlignment="1" applyProtection="1">
      <alignment horizontal="distributed" vertical="center" wrapText="1"/>
      <protection locked="0"/>
    </xf>
    <xf numFmtId="177" fontId="51" fillId="0" borderId="0" xfId="0" applyNumberFormat="1" applyFont="1" applyFill="1" applyBorder="1" applyAlignment="1" applyProtection="1">
      <alignment horizontal="center" vertical="center" wrapText="1"/>
      <protection locked="0"/>
    </xf>
    <xf numFmtId="56" fontId="4" fillId="18" borderId="74" xfId="0" applyNumberFormat="1" applyFont="1" applyFill="1" applyBorder="1" applyAlignment="1" applyProtection="1">
      <alignment horizontal="center" vertical="center" wrapText="1"/>
      <protection locked="0"/>
    </xf>
    <xf numFmtId="56" fontId="4" fillId="18" borderId="94" xfId="0" applyNumberFormat="1" applyFont="1" applyFill="1" applyBorder="1" applyAlignment="1" applyProtection="1">
      <alignment horizontal="center" vertical="center" wrapText="1"/>
      <protection locked="0"/>
    </xf>
    <xf numFmtId="0" fontId="4" fillId="0" borderId="72"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6" xfId="0" applyFont="1" applyFill="1" applyBorder="1" applyAlignment="1">
      <alignment horizontal="center" vertical="center"/>
    </xf>
    <xf numFmtId="0" fontId="4" fillId="18" borderId="74" xfId="0" applyFont="1" applyFill="1" applyBorder="1" applyAlignment="1">
      <alignment horizontal="distributed" vertical="center"/>
    </xf>
    <xf numFmtId="0" fontId="4" fillId="18" borderId="30" xfId="0" applyFont="1" applyFill="1" applyBorder="1" applyAlignment="1">
      <alignment horizontal="distributed" vertical="center"/>
    </xf>
    <xf numFmtId="0" fontId="4" fillId="18" borderId="157" xfId="0" applyFont="1" applyFill="1" applyBorder="1" applyAlignment="1">
      <alignment horizontal="distributed" vertical="center"/>
    </xf>
    <xf numFmtId="0" fontId="4" fillId="18" borderId="58" xfId="0" applyFont="1" applyFill="1" applyBorder="1" applyAlignment="1">
      <alignment horizontal="distributed" vertical="center"/>
    </xf>
    <xf numFmtId="0" fontId="4" fillId="18" borderId="59" xfId="0" applyFont="1" applyFill="1" applyBorder="1" applyAlignment="1">
      <alignment horizontal="distributed" vertical="center"/>
    </xf>
    <xf numFmtId="0" fontId="4" fillId="18" borderId="86" xfId="0" applyFont="1" applyFill="1" applyBorder="1" applyAlignment="1">
      <alignment horizontal="distributed" vertical="center"/>
    </xf>
    <xf numFmtId="0" fontId="4" fillId="18" borderId="87" xfId="0" applyFont="1" applyFill="1" applyBorder="1" applyAlignment="1" applyProtection="1">
      <alignment horizontal="center" vertical="center"/>
      <protection locked="0"/>
    </xf>
    <xf numFmtId="0" fontId="4" fillId="18" borderId="86" xfId="0" applyFont="1" applyFill="1" applyBorder="1" applyAlignment="1" applyProtection="1">
      <alignment horizontal="center" vertical="center"/>
      <protection locked="0"/>
    </xf>
    <xf numFmtId="0" fontId="4" fillId="18" borderId="25" xfId="0" applyFont="1" applyFill="1" applyBorder="1" applyAlignment="1" applyProtection="1">
      <alignment horizontal="distributed" vertical="center"/>
      <protection locked="0"/>
    </xf>
    <xf numFmtId="0" fontId="4" fillId="18" borderId="26" xfId="0" applyFont="1" applyFill="1" applyBorder="1" applyAlignment="1" applyProtection="1">
      <alignment horizontal="distributed" vertical="center"/>
      <protection locked="0"/>
    </xf>
    <xf numFmtId="0" fontId="11" fillId="0" borderId="10" xfId="0" applyFont="1" applyFill="1" applyBorder="1" applyAlignment="1" applyProtection="1">
      <alignment horizontal="center" vertical="center" textRotation="255" wrapText="1"/>
      <protection locked="0"/>
    </xf>
    <xf numFmtId="0" fontId="11" fillId="0" borderId="43" xfId="0" applyFont="1" applyFill="1" applyBorder="1" applyAlignment="1" applyProtection="1">
      <alignment horizontal="center" vertical="center" textRotation="255" wrapText="1"/>
      <protection locked="0"/>
    </xf>
    <xf numFmtId="0" fontId="11" fillId="0" borderId="50" xfId="0" applyFont="1" applyFill="1" applyBorder="1" applyAlignment="1" applyProtection="1">
      <alignment horizontal="center" vertical="center" textRotation="255" wrapText="1"/>
      <protection locked="0"/>
    </xf>
    <xf numFmtId="56" fontId="4" fillId="0" borderId="39" xfId="0" applyNumberFormat="1" applyFont="1" applyFill="1" applyBorder="1" applyAlignment="1" applyProtection="1">
      <alignment horizontal="center" vertical="center" wrapText="1"/>
      <protection locked="0"/>
    </xf>
    <xf numFmtId="56" fontId="4" fillId="0" borderId="34" xfId="0" applyNumberFormat="1" applyFont="1" applyFill="1" applyBorder="1" applyAlignment="1" applyProtection="1">
      <alignment horizontal="center" vertical="center" wrapText="1"/>
      <protection locked="0"/>
    </xf>
    <xf numFmtId="56" fontId="4" fillId="0" borderId="35" xfId="0" applyNumberFormat="1" applyFont="1" applyFill="1" applyBorder="1" applyAlignment="1" applyProtection="1">
      <alignment horizontal="center" vertical="center" wrapText="1"/>
      <protection locked="0"/>
    </xf>
    <xf numFmtId="56" fontId="4" fillId="0" borderId="51" xfId="0" applyNumberFormat="1" applyFont="1" applyFill="1" applyBorder="1" applyAlignment="1" applyProtection="1">
      <alignment horizontal="center" vertical="center" wrapText="1"/>
      <protection locked="0"/>
    </xf>
    <xf numFmtId="56" fontId="4" fillId="0" borderId="1" xfId="0" applyNumberFormat="1" applyFont="1" applyFill="1" applyBorder="1" applyAlignment="1" applyProtection="1">
      <alignment horizontal="center" vertical="center" wrapText="1"/>
      <protection locked="0"/>
    </xf>
    <xf numFmtId="56" fontId="4" fillId="0" borderId="52" xfId="0" applyNumberFormat="1" applyFont="1" applyFill="1" applyBorder="1" applyAlignment="1" applyProtection="1">
      <alignment horizontal="center" vertical="center" wrapText="1"/>
      <protection locked="0"/>
    </xf>
    <xf numFmtId="0" fontId="4" fillId="0" borderId="91" xfId="0" applyFont="1" applyFill="1" applyBorder="1" applyAlignment="1" applyProtection="1">
      <alignment horizontal="distributed" vertical="center"/>
      <protection locked="0"/>
    </xf>
    <xf numFmtId="0" fontId="4" fillId="0" borderId="61" xfId="0" applyFont="1" applyFill="1" applyBorder="1" applyAlignment="1">
      <alignment horizontal="distributed" vertical="center"/>
    </xf>
    <xf numFmtId="0" fontId="4" fillId="0" borderId="63" xfId="0" applyFont="1" applyFill="1" applyBorder="1" applyAlignment="1">
      <alignment horizontal="distributed" vertical="center"/>
    </xf>
    <xf numFmtId="0" fontId="4" fillId="11" borderId="61" xfId="0" applyFont="1" applyFill="1" applyBorder="1" applyAlignment="1" applyProtection="1">
      <alignment horizontal="distributed" vertical="center"/>
      <protection locked="0"/>
    </xf>
    <xf numFmtId="0" fontId="4" fillId="11" borderId="63" xfId="0" applyFont="1" applyFill="1" applyBorder="1" applyAlignment="1" applyProtection="1">
      <alignment horizontal="distributed" vertical="center"/>
      <protection locked="0"/>
    </xf>
    <xf numFmtId="0" fontId="4" fillId="18" borderId="67" xfId="0" applyFont="1" applyFill="1" applyBorder="1" applyAlignment="1">
      <alignment horizontal="distributed" vertical="center"/>
    </xf>
    <xf numFmtId="0" fontId="4" fillId="18" borderId="88" xfId="0" applyFont="1" applyFill="1" applyBorder="1" applyAlignment="1">
      <alignment horizontal="distributed" vertical="center"/>
    </xf>
    <xf numFmtId="56" fontId="4" fillId="0" borderId="74" xfId="0" applyNumberFormat="1" applyFont="1" applyFill="1" applyBorder="1" applyAlignment="1">
      <alignment horizontal="center" vertical="center" wrapText="1"/>
    </xf>
    <xf numFmtId="56" fontId="4" fillId="0" borderId="79" xfId="0" applyNumberFormat="1" applyFont="1" applyFill="1" applyBorder="1" applyAlignment="1">
      <alignment horizontal="center" vertical="center" wrapText="1"/>
    </xf>
    <xf numFmtId="56" fontId="4" fillId="0" borderId="61" xfId="0" applyNumberFormat="1" applyFont="1" applyFill="1" applyBorder="1" applyAlignment="1" applyProtection="1">
      <alignment horizontal="center" vertical="center" wrapText="1"/>
      <protection locked="0"/>
    </xf>
    <xf numFmtId="56" fontId="4" fillId="0" borderId="62" xfId="0" applyNumberFormat="1" applyFont="1" applyFill="1" applyBorder="1" applyAlignment="1" applyProtection="1">
      <alignment horizontal="center" vertical="center" wrapText="1"/>
      <protection locked="0"/>
    </xf>
    <xf numFmtId="56" fontId="4" fillId="0" borderId="71" xfId="0" applyNumberFormat="1" applyFont="1" applyFill="1" applyBorder="1" applyAlignment="1" applyProtection="1">
      <alignment horizontal="center" vertical="center" wrapText="1"/>
      <protection locked="0"/>
    </xf>
    <xf numFmtId="0" fontId="4" fillId="7" borderId="61" xfId="0" applyFont="1" applyFill="1" applyBorder="1" applyAlignment="1">
      <alignment horizontal="distributed" vertical="center"/>
    </xf>
    <xf numFmtId="0" fontId="4" fillId="7" borderId="62" xfId="0" applyFont="1" applyFill="1" applyBorder="1" applyAlignment="1">
      <alignment horizontal="distributed" vertical="center"/>
    </xf>
    <xf numFmtId="0" fontId="4" fillId="7" borderId="63" xfId="0" applyFont="1" applyFill="1" applyBorder="1" applyAlignment="1">
      <alignment horizontal="distributed" vertical="center"/>
    </xf>
    <xf numFmtId="0" fontId="4" fillId="7" borderId="65" xfId="0" applyFont="1" applyFill="1" applyBorder="1" applyAlignment="1" applyProtection="1">
      <alignment horizontal="center" vertical="center"/>
      <protection locked="0"/>
    </xf>
    <xf numFmtId="0" fontId="4" fillId="7" borderId="63" xfId="0" applyFont="1" applyFill="1" applyBorder="1" applyAlignment="1" applyProtection="1">
      <alignment horizontal="center" vertical="center"/>
      <protection locked="0"/>
    </xf>
    <xf numFmtId="0" fontId="4" fillId="7" borderId="64" xfId="0" applyFont="1" applyFill="1" applyBorder="1" applyAlignment="1" applyProtection="1">
      <alignment horizontal="center" vertical="center"/>
      <protection locked="0"/>
    </xf>
    <xf numFmtId="0" fontId="4" fillId="7" borderId="65" xfId="0" applyFont="1" applyFill="1" applyBorder="1" applyAlignment="1" applyProtection="1">
      <alignment horizontal="distributed" vertical="center"/>
      <protection locked="0"/>
    </xf>
    <xf numFmtId="0" fontId="4" fillId="7" borderId="62" xfId="0" applyFont="1" applyFill="1" applyBorder="1" applyAlignment="1" applyProtection="1">
      <alignment horizontal="distributed" vertical="center"/>
      <protection locked="0"/>
    </xf>
    <xf numFmtId="0" fontId="4" fillId="7" borderId="66" xfId="0" applyFont="1" applyFill="1" applyBorder="1" applyAlignment="1" applyProtection="1">
      <alignment horizontal="distributed" vertical="center"/>
      <protection locked="0"/>
    </xf>
    <xf numFmtId="0" fontId="4" fillId="7" borderId="72" xfId="0" applyFont="1" applyFill="1" applyBorder="1" applyAlignment="1">
      <alignment horizontal="distributed" vertical="center"/>
    </xf>
    <xf numFmtId="0" fontId="4" fillId="7" borderId="66" xfId="0" applyFont="1" applyFill="1" applyBorder="1" applyAlignment="1">
      <alignment horizontal="distributed" vertical="center"/>
    </xf>
    <xf numFmtId="0" fontId="4" fillId="18" borderId="63" xfId="0" applyFont="1" applyFill="1" applyBorder="1" applyAlignment="1" applyProtection="1">
      <alignment horizontal="distributed" vertical="center"/>
      <protection locked="0"/>
    </xf>
    <xf numFmtId="0" fontId="4" fillId="18" borderId="77" xfId="0" applyFont="1" applyFill="1" applyBorder="1" applyAlignment="1" applyProtection="1">
      <alignment horizontal="distributed" vertical="center"/>
      <protection locked="0"/>
    </xf>
    <xf numFmtId="0" fontId="9" fillId="18" borderId="56" xfId="0" applyFont="1" applyFill="1" applyBorder="1" applyAlignment="1">
      <alignment horizontal="center" vertical="center" wrapText="1"/>
    </xf>
    <xf numFmtId="0" fontId="9" fillId="18" borderId="70" xfId="0" applyFont="1" applyFill="1" applyBorder="1" applyAlignment="1">
      <alignment horizontal="center" vertical="center"/>
    </xf>
    <xf numFmtId="0" fontId="9" fillId="18" borderId="94" xfId="0" applyFont="1" applyFill="1" applyBorder="1" applyAlignment="1">
      <alignment horizontal="center" vertical="center"/>
    </xf>
    <xf numFmtId="56" fontId="4" fillId="18" borderId="14" xfId="0" applyNumberFormat="1" applyFont="1" applyFill="1" applyBorder="1" applyAlignment="1" applyProtection="1">
      <alignment horizontal="distributed" vertical="center" wrapText="1"/>
      <protection locked="0"/>
    </xf>
    <xf numFmtId="56" fontId="4" fillId="18" borderId="15" xfId="0" applyNumberFormat="1" applyFont="1" applyFill="1" applyBorder="1" applyAlignment="1" applyProtection="1">
      <alignment horizontal="distributed" vertical="center" wrapText="1"/>
      <protection locked="0"/>
    </xf>
    <xf numFmtId="56" fontId="4" fillId="18" borderId="16" xfId="0" applyNumberFormat="1" applyFont="1" applyFill="1" applyBorder="1" applyAlignment="1" applyProtection="1">
      <alignment horizontal="distributed" vertical="center" wrapText="1"/>
      <protection locked="0"/>
    </xf>
    <xf numFmtId="0" fontId="4" fillId="18" borderId="87" xfId="0" applyFont="1" applyFill="1" applyBorder="1" applyAlignment="1">
      <alignment horizontal="distributed" vertical="center" shrinkToFit="1"/>
    </xf>
    <xf numFmtId="0" fontId="4" fillId="18" borderId="59" xfId="0" applyFont="1" applyFill="1" applyBorder="1" applyAlignment="1">
      <alignment horizontal="distributed" vertical="center" shrinkToFit="1"/>
    </xf>
    <xf numFmtId="0" fontId="4" fillId="18" borderId="88" xfId="0" applyFont="1" applyFill="1" applyBorder="1" applyAlignment="1">
      <alignment horizontal="distributed" vertical="center" shrinkToFit="1"/>
    </xf>
    <xf numFmtId="56" fontId="4" fillId="18" borderId="58" xfId="0" applyNumberFormat="1" applyFont="1" applyFill="1" applyBorder="1" applyAlignment="1" applyProtection="1">
      <alignment horizontal="distributed" vertical="center" wrapText="1"/>
      <protection locked="0"/>
    </xf>
    <xf numFmtId="56" fontId="4" fillId="18" borderId="59" xfId="0" applyNumberFormat="1" applyFont="1" applyFill="1" applyBorder="1" applyAlignment="1" applyProtection="1">
      <alignment horizontal="distributed" vertical="center" wrapText="1"/>
      <protection locked="0"/>
    </xf>
    <xf numFmtId="56" fontId="4" fillId="18" borderId="60" xfId="0" applyNumberFormat="1" applyFont="1" applyFill="1" applyBorder="1" applyAlignment="1" applyProtection="1">
      <alignment horizontal="distributed" vertical="center" wrapText="1"/>
      <protection locked="0"/>
    </xf>
    <xf numFmtId="56" fontId="4" fillId="18" borderId="61" xfId="0" applyNumberFormat="1" applyFont="1" applyFill="1" applyBorder="1" applyAlignment="1" applyProtection="1">
      <alignment horizontal="distributed" vertical="center" wrapText="1"/>
      <protection locked="0"/>
    </xf>
    <xf numFmtId="56" fontId="4" fillId="18" borderId="62" xfId="0" applyNumberFormat="1" applyFont="1" applyFill="1" applyBorder="1" applyAlignment="1" applyProtection="1">
      <alignment horizontal="distributed" vertical="center" wrapText="1"/>
      <protection locked="0"/>
    </xf>
    <xf numFmtId="56" fontId="4" fillId="18" borderId="71" xfId="0" applyNumberFormat="1" applyFont="1" applyFill="1" applyBorder="1" applyAlignment="1" applyProtection="1">
      <alignment horizontal="distributed" vertical="center" wrapText="1"/>
      <protection locked="0"/>
    </xf>
    <xf numFmtId="56" fontId="4" fillId="18" borderId="79" xfId="0" applyNumberFormat="1" applyFont="1" applyFill="1" applyBorder="1" applyAlignment="1" applyProtection="1">
      <alignment horizontal="center" vertical="center" wrapText="1"/>
      <protection locked="0"/>
    </xf>
    <xf numFmtId="0" fontId="9" fillId="0" borderId="56"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4" fillId="18" borderId="83" xfId="0" applyFont="1" applyFill="1" applyBorder="1" applyAlignment="1">
      <alignment horizontal="distributed" vertical="center"/>
    </xf>
    <xf numFmtId="0" fontId="4" fillId="18" borderId="91" xfId="0" applyFont="1" applyFill="1" applyBorder="1" applyAlignment="1">
      <alignment horizontal="distributed" vertical="center"/>
    </xf>
    <xf numFmtId="0" fontId="4" fillId="18" borderId="58" xfId="0" applyFont="1" applyFill="1" applyBorder="1" applyAlignment="1" applyProtection="1">
      <alignment horizontal="distributed" vertical="center"/>
      <protection locked="0"/>
    </xf>
    <xf numFmtId="0" fontId="4" fillId="18" borderId="59" xfId="0" applyFont="1" applyFill="1" applyBorder="1" applyAlignment="1" applyProtection="1">
      <alignment horizontal="distributed" vertical="center"/>
      <protection locked="0"/>
    </xf>
    <xf numFmtId="0" fontId="4" fillId="18" borderId="68" xfId="0" applyFont="1" applyFill="1" applyBorder="1" applyAlignment="1" applyProtection="1">
      <alignment horizontal="center" vertical="center"/>
      <protection locked="0"/>
    </xf>
    <xf numFmtId="0" fontId="4" fillId="18" borderId="80" xfId="0" applyFont="1" applyFill="1" applyBorder="1" applyAlignment="1" applyProtection="1">
      <alignment horizontal="distributed" vertical="center"/>
      <protection locked="0"/>
    </xf>
    <xf numFmtId="0" fontId="4" fillId="18" borderId="89" xfId="0" applyFont="1" applyFill="1" applyBorder="1" applyAlignment="1" applyProtection="1">
      <alignment horizontal="distributed" vertical="center"/>
      <protection locked="0"/>
    </xf>
    <xf numFmtId="56" fontId="4" fillId="18" borderId="51" xfId="0" applyNumberFormat="1" applyFont="1" applyFill="1" applyBorder="1" applyAlignment="1" applyProtection="1">
      <alignment horizontal="distributed" vertical="center" wrapText="1"/>
      <protection locked="0"/>
    </xf>
    <xf numFmtId="56" fontId="4" fillId="18" borderId="1" xfId="0" applyNumberFormat="1" applyFont="1" applyFill="1" applyBorder="1" applyAlignment="1" applyProtection="1">
      <alignment horizontal="distributed" vertical="center" wrapText="1"/>
      <protection locked="0"/>
    </xf>
    <xf numFmtId="56" fontId="4" fillId="18" borderId="52" xfId="0" applyNumberFormat="1" applyFont="1" applyFill="1" applyBorder="1" applyAlignment="1" applyProtection="1">
      <alignment horizontal="distributed" vertical="center" wrapText="1"/>
      <protection locked="0"/>
    </xf>
    <xf numFmtId="0" fontId="4" fillId="18" borderId="87" xfId="0" applyFont="1" applyFill="1" applyBorder="1" applyAlignment="1" applyProtection="1">
      <alignment horizontal="distributed" vertical="center"/>
      <protection locked="0"/>
    </xf>
    <xf numFmtId="0" fontId="4" fillId="18" borderId="88" xfId="0" applyFont="1" applyFill="1" applyBorder="1" applyAlignment="1" applyProtection="1">
      <alignment horizontal="distributed" vertical="center"/>
      <protection locked="0"/>
    </xf>
    <xf numFmtId="0" fontId="4" fillId="18" borderId="67" xfId="0" applyFont="1" applyFill="1" applyBorder="1" applyAlignment="1">
      <alignment horizontal="distributed" vertical="center" shrinkToFit="1"/>
    </xf>
    <xf numFmtId="0" fontId="4" fillId="18" borderId="63" xfId="0" applyFont="1" applyFill="1" applyBorder="1" applyAlignment="1" applyProtection="1">
      <alignment horizontal="distributed" vertical="center" shrinkToFit="1"/>
      <protection locked="0"/>
    </xf>
    <xf numFmtId="56" fontId="4" fillId="18" borderId="56" xfId="0" applyNumberFormat="1" applyFont="1" applyFill="1" applyBorder="1" applyAlignment="1" applyProtection="1">
      <alignment horizontal="center" vertical="center" wrapText="1"/>
      <protection locked="0"/>
    </xf>
    <xf numFmtId="0" fontId="4" fillId="18" borderId="58" xfId="0" applyFont="1" applyFill="1" applyBorder="1" applyAlignment="1">
      <alignment horizontal="distributed" vertical="center" shrinkToFit="1"/>
    </xf>
    <xf numFmtId="0" fontId="4" fillId="18" borderId="86" xfId="0" applyFont="1" applyFill="1" applyBorder="1" applyAlignment="1">
      <alignment horizontal="distributed" vertical="center" shrinkToFit="1"/>
    </xf>
    <xf numFmtId="56" fontId="4" fillId="18" borderId="39" xfId="0" applyNumberFormat="1" applyFont="1" applyFill="1" applyBorder="1" applyAlignment="1" applyProtection="1">
      <alignment horizontal="distributed" vertical="distributed" wrapText="1"/>
      <protection locked="0"/>
    </xf>
    <xf numFmtId="56" fontId="4" fillId="18" borderId="34" xfId="0" applyNumberFormat="1" applyFont="1" applyFill="1" applyBorder="1" applyAlignment="1" applyProtection="1">
      <alignment horizontal="distributed" vertical="distributed" wrapText="1"/>
      <protection locked="0"/>
    </xf>
    <xf numFmtId="56" fontId="4" fillId="18" borderId="35" xfId="0" applyNumberFormat="1" applyFont="1" applyFill="1" applyBorder="1" applyAlignment="1" applyProtection="1">
      <alignment horizontal="distributed" vertical="distributed" wrapText="1"/>
      <protection locked="0"/>
    </xf>
    <xf numFmtId="56" fontId="4" fillId="18" borderId="44" xfId="0" applyNumberFormat="1" applyFont="1" applyFill="1" applyBorder="1" applyAlignment="1" applyProtection="1">
      <alignment horizontal="distributed" vertical="distributed" wrapText="1"/>
      <protection locked="0"/>
    </xf>
    <xf numFmtId="56" fontId="4" fillId="18" borderId="0" xfId="0" applyNumberFormat="1" applyFont="1" applyFill="1" applyBorder="1" applyAlignment="1" applyProtection="1">
      <alignment horizontal="distributed" vertical="distributed" wrapText="1"/>
      <protection locked="0"/>
    </xf>
    <xf numFmtId="56" fontId="4" fillId="18" borderId="45" xfId="0" applyNumberFormat="1" applyFont="1" applyFill="1" applyBorder="1" applyAlignment="1" applyProtection="1">
      <alignment horizontal="distributed" vertical="distributed" wrapText="1"/>
      <protection locked="0"/>
    </xf>
    <xf numFmtId="56" fontId="4" fillId="18" borderId="25" xfId="0" applyNumberFormat="1" applyFont="1" applyFill="1" applyBorder="1" applyAlignment="1" applyProtection="1">
      <alignment horizontal="distributed" vertical="distributed" wrapText="1"/>
      <protection locked="0"/>
    </xf>
    <xf numFmtId="56" fontId="4" fillId="18" borderId="26" xfId="0" applyNumberFormat="1" applyFont="1" applyFill="1" applyBorder="1" applyAlignment="1" applyProtection="1">
      <alignment horizontal="distributed" vertical="distributed" wrapText="1"/>
      <protection locked="0"/>
    </xf>
    <xf numFmtId="56" fontId="4" fillId="18" borderId="27" xfId="0" applyNumberFormat="1" applyFont="1" applyFill="1" applyBorder="1" applyAlignment="1" applyProtection="1">
      <alignment horizontal="distributed" vertical="distributed" wrapText="1"/>
      <protection locked="0"/>
    </xf>
    <xf numFmtId="0" fontId="4" fillId="18" borderId="91" xfId="0" applyFont="1" applyFill="1" applyBorder="1" applyAlignment="1" applyProtection="1">
      <alignment horizontal="distributed" vertical="center" shrinkToFit="1"/>
      <protection locked="0"/>
    </xf>
    <xf numFmtId="0" fontId="4" fillId="18" borderId="80" xfId="0" applyFont="1" applyFill="1" applyBorder="1" applyAlignment="1">
      <alignment horizontal="distributed" vertical="center" shrinkToFit="1"/>
    </xf>
    <xf numFmtId="0" fontId="4" fillId="18" borderId="89" xfId="0" applyFont="1" applyFill="1" applyBorder="1" applyAlignment="1">
      <alignment horizontal="distributed" vertical="center" shrinkToFit="1"/>
    </xf>
    <xf numFmtId="0" fontId="4" fillId="18" borderId="86" xfId="0" applyFont="1" applyFill="1" applyBorder="1" applyAlignment="1" applyProtection="1">
      <alignment horizontal="distributed" vertical="center"/>
      <protection locked="0"/>
    </xf>
    <xf numFmtId="0" fontId="4" fillId="18" borderId="39" xfId="0" applyFont="1" applyFill="1" applyBorder="1" applyAlignment="1">
      <alignment horizontal="distributed" vertical="center" shrinkToFit="1"/>
    </xf>
    <xf numFmtId="0" fontId="4" fillId="18" borderId="34" xfId="0" applyFont="1" applyFill="1" applyBorder="1" applyAlignment="1">
      <alignment horizontal="distributed" vertical="center" shrinkToFit="1"/>
    </xf>
    <xf numFmtId="0" fontId="4" fillId="18" borderId="96" xfId="0" applyFont="1" applyFill="1" applyBorder="1" applyAlignment="1">
      <alignment horizontal="distributed" vertical="center" shrinkToFit="1"/>
    </xf>
    <xf numFmtId="0" fontId="4" fillId="18" borderId="98" xfId="0" applyFont="1" applyFill="1" applyBorder="1" applyAlignment="1" applyProtection="1">
      <alignment horizontal="distributed" vertical="center" shrinkToFit="1"/>
      <protection locked="0"/>
    </xf>
    <xf numFmtId="0" fontId="4" fillId="18" borderId="34" xfId="0" applyFont="1" applyFill="1" applyBorder="1" applyAlignment="1" applyProtection="1">
      <alignment horizontal="distributed" vertical="center" shrinkToFit="1"/>
      <protection locked="0"/>
    </xf>
    <xf numFmtId="0" fontId="4" fillId="18" borderId="93" xfId="0" applyFont="1" applyFill="1" applyBorder="1" applyAlignment="1" applyProtection="1">
      <alignment horizontal="distributed" vertical="center" shrinkToFit="1"/>
      <protection locked="0"/>
    </xf>
    <xf numFmtId="0" fontId="4" fillId="18" borderId="33" xfId="0" applyFont="1" applyFill="1" applyBorder="1" applyAlignment="1">
      <alignment horizontal="distributed" vertical="center" shrinkToFit="1"/>
    </xf>
    <xf numFmtId="0" fontId="4" fillId="18" borderId="93" xfId="0" applyFont="1" applyFill="1" applyBorder="1" applyAlignment="1">
      <alignment horizontal="distributed" vertical="center" shrinkToFit="1"/>
    </xf>
    <xf numFmtId="0" fontId="11" fillId="18" borderId="69" xfId="0" applyFont="1" applyFill="1" applyBorder="1" applyAlignment="1" applyProtection="1">
      <alignment horizontal="center" vertical="center" textRotation="255" wrapText="1"/>
      <protection locked="0"/>
    </xf>
    <xf numFmtId="0" fontId="11" fillId="18" borderId="73" xfId="0" applyFont="1" applyFill="1" applyBorder="1" applyAlignment="1" applyProtection="1">
      <alignment horizontal="center" vertical="center" textRotation="255" wrapText="1"/>
      <protection locked="0"/>
    </xf>
    <xf numFmtId="0" fontId="11" fillId="18" borderId="32" xfId="0" applyFont="1" applyFill="1" applyBorder="1" applyAlignment="1" applyProtection="1">
      <alignment horizontal="center" vertical="center" textRotation="255" wrapText="1"/>
      <protection locked="0"/>
    </xf>
    <xf numFmtId="0" fontId="4" fillId="18" borderId="96" xfId="0" applyFont="1" applyFill="1" applyBorder="1" applyAlignment="1" applyProtection="1">
      <alignment horizontal="distributed" vertical="center"/>
      <protection locked="0"/>
    </xf>
    <xf numFmtId="0" fontId="11" fillId="18" borderId="10" xfId="0" applyFont="1" applyFill="1" applyBorder="1" applyAlignment="1" applyProtection="1">
      <alignment horizontal="center" vertical="center" textRotation="255" wrapText="1"/>
      <protection locked="0"/>
    </xf>
    <xf numFmtId="0" fontId="11" fillId="18" borderId="43" xfId="0" applyFont="1" applyFill="1" applyBorder="1" applyAlignment="1" applyProtection="1">
      <alignment horizontal="center" vertical="center" textRotation="255" wrapText="1"/>
      <protection locked="0"/>
    </xf>
    <xf numFmtId="0" fontId="11" fillId="18" borderId="50" xfId="0" applyFont="1" applyFill="1" applyBorder="1" applyAlignment="1" applyProtection="1">
      <alignment horizontal="center" vertical="center" textRotation="255" wrapText="1"/>
      <protection locked="0"/>
    </xf>
    <xf numFmtId="0" fontId="4" fillId="18" borderId="77" xfId="0" applyFont="1" applyFill="1" applyBorder="1" applyAlignment="1" applyProtection="1">
      <alignment horizontal="center" vertical="center"/>
      <protection locked="0"/>
    </xf>
    <xf numFmtId="0" fontId="4" fillId="18" borderId="75" xfId="0" applyFont="1" applyFill="1" applyBorder="1" applyAlignment="1" applyProtection="1">
      <alignment horizontal="center" vertical="center"/>
      <protection locked="0"/>
    </xf>
    <xf numFmtId="56" fontId="4" fillId="18" borderId="51" xfId="0" applyNumberFormat="1" applyFont="1" applyFill="1" applyBorder="1" applyAlignment="1" applyProtection="1">
      <alignment horizontal="distributed" vertical="center"/>
      <protection locked="0"/>
    </xf>
    <xf numFmtId="56" fontId="4" fillId="18" borderId="1" xfId="0" applyNumberFormat="1" applyFont="1" applyFill="1" applyBorder="1" applyAlignment="1" applyProtection="1">
      <alignment horizontal="distributed" vertical="center"/>
      <protection locked="0"/>
    </xf>
    <xf numFmtId="56" fontId="4" fillId="18" borderId="52" xfId="0" applyNumberFormat="1" applyFont="1" applyFill="1" applyBorder="1" applyAlignment="1" applyProtection="1">
      <alignment horizontal="distributed" vertical="center"/>
      <protection locked="0"/>
    </xf>
    <xf numFmtId="0" fontId="4" fillId="18" borderId="89" xfId="0" applyFont="1" applyFill="1" applyBorder="1" applyAlignment="1" applyProtection="1">
      <alignment horizontal="distributed" vertical="center" shrinkToFit="1"/>
      <protection locked="0"/>
    </xf>
    <xf numFmtId="56" fontId="4" fillId="18" borderId="28" xfId="0" applyNumberFormat="1" applyFont="1" applyFill="1" applyBorder="1" applyAlignment="1" applyProtection="1">
      <alignment horizontal="distributed" vertical="center"/>
      <protection locked="0"/>
    </xf>
    <xf numFmtId="56" fontId="4" fillId="18" borderId="39" xfId="0" applyNumberFormat="1" applyFont="1" applyFill="1" applyBorder="1" applyAlignment="1" applyProtection="1">
      <alignment horizontal="distributed" vertical="center"/>
      <protection locked="0"/>
    </xf>
    <xf numFmtId="56" fontId="4" fillId="18" borderId="34" xfId="0" applyNumberFormat="1" applyFont="1" applyFill="1" applyBorder="1" applyAlignment="1" applyProtection="1">
      <alignment horizontal="distributed" vertical="center"/>
      <protection locked="0"/>
    </xf>
    <xf numFmtId="56" fontId="4" fillId="18" borderId="35" xfId="0" applyNumberFormat="1" applyFont="1" applyFill="1" applyBorder="1" applyAlignment="1" applyProtection="1">
      <alignment horizontal="distributed" vertical="center"/>
      <protection locked="0"/>
    </xf>
    <xf numFmtId="56" fontId="4" fillId="18" borderId="44" xfId="0" applyNumberFormat="1" applyFont="1" applyFill="1" applyBorder="1" applyAlignment="1" applyProtection="1">
      <alignment horizontal="distributed" vertical="center"/>
      <protection locked="0"/>
    </xf>
    <xf numFmtId="56" fontId="4" fillId="18" borderId="0" xfId="0" applyNumberFormat="1" applyFont="1" applyFill="1" applyBorder="1" applyAlignment="1" applyProtection="1">
      <alignment horizontal="distributed" vertical="center"/>
      <protection locked="0"/>
    </xf>
    <xf numFmtId="56" fontId="4" fillId="18" borderId="45" xfId="0" applyNumberFormat="1" applyFont="1" applyFill="1" applyBorder="1" applyAlignment="1" applyProtection="1">
      <alignment horizontal="distributed" vertical="center"/>
      <protection locked="0"/>
    </xf>
    <xf numFmtId="0" fontId="4" fillId="18" borderId="72" xfId="0" applyFont="1" applyFill="1" applyBorder="1" applyAlignment="1">
      <alignment horizontal="center" vertical="center" shrinkToFit="1"/>
    </xf>
    <xf numFmtId="0" fontId="4" fillId="18" borderId="62" xfId="0" applyFont="1" applyFill="1" applyBorder="1" applyAlignment="1">
      <alignment horizontal="center" vertical="center" shrinkToFit="1"/>
    </xf>
    <xf numFmtId="0" fontId="4" fillId="18" borderId="66" xfId="0" applyFont="1" applyFill="1" applyBorder="1" applyAlignment="1">
      <alignment horizontal="center" vertical="center" shrinkToFit="1"/>
    </xf>
    <xf numFmtId="0" fontId="4" fillId="18" borderId="65" xfId="0" applyFont="1" applyFill="1" applyBorder="1" applyAlignment="1">
      <alignment horizontal="distributed" vertical="center" shrinkToFit="1"/>
    </xf>
    <xf numFmtId="0" fontId="11" fillId="0" borderId="10" xfId="0" applyFont="1" applyFill="1" applyBorder="1" applyAlignment="1" applyProtection="1">
      <alignment horizontal="center" vertical="center" wrapText="1"/>
      <protection locked="0"/>
    </xf>
    <xf numFmtId="0" fontId="11" fillId="0" borderId="43" xfId="0" applyFont="1" applyFill="1" applyBorder="1" applyAlignment="1" applyProtection="1">
      <alignment horizontal="center" vertical="center" wrapText="1"/>
      <protection locked="0"/>
    </xf>
    <xf numFmtId="0" fontId="11" fillId="0" borderId="50" xfId="0" applyFont="1" applyFill="1" applyBorder="1" applyAlignment="1" applyProtection="1">
      <alignment horizontal="center" vertical="center" wrapText="1"/>
      <protection locked="0"/>
    </xf>
    <xf numFmtId="0" fontId="4" fillId="18" borderId="78" xfId="0" applyFont="1" applyFill="1" applyBorder="1" applyAlignment="1" applyProtection="1">
      <alignment horizontal="distributed" vertical="center"/>
      <protection locked="0"/>
    </xf>
    <xf numFmtId="0" fontId="4" fillId="18" borderId="87" xfId="0" applyFont="1" applyFill="1" applyBorder="1" applyAlignment="1">
      <alignment horizontal="distributed" vertical="center"/>
    </xf>
    <xf numFmtId="56" fontId="4" fillId="18" borderId="25" xfId="0" applyNumberFormat="1" applyFont="1" applyFill="1" applyBorder="1" applyAlignment="1" applyProtection="1">
      <alignment horizontal="distributed" vertical="center"/>
      <protection locked="0"/>
    </xf>
    <xf numFmtId="56" fontId="4" fillId="18" borderId="26" xfId="0" applyNumberFormat="1" applyFont="1" applyFill="1" applyBorder="1" applyAlignment="1" applyProtection="1">
      <alignment horizontal="distributed" vertical="center"/>
      <protection locked="0"/>
    </xf>
    <xf numFmtId="56" fontId="4" fillId="18" borderId="27" xfId="0" applyNumberFormat="1" applyFont="1" applyFill="1" applyBorder="1" applyAlignment="1" applyProtection="1">
      <alignment horizontal="distributed" vertical="center"/>
      <protection locked="0"/>
    </xf>
    <xf numFmtId="0" fontId="4" fillId="18" borderId="44" xfId="0" applyFont="1" applyFill="1" applyBorder="1" applyAlignment="1" applyProtection="1">
      <alignment horizontal="distributed" vertical="center" shrinkToFit="1"/>
      <protection locked="0"/>
    </xf>
    <xf numFmtId="0" fontId="4" fillId="18" borderId="0" xfId="0" applyFont="1" applyFill="1" applyBorder="1" applyAlignment="1" applyProtection="1">
      <alignment horizontal="distributed" vertical="center" shrinkToFit="1"/>
      <protection locked="0"/>
    </xf>
    <xf numFmtId="0" fontId="4" fillId="18" borderId="126" xfId="0" applyFont="1" applyFill="1" applyBorder="1" applyAlignment="1" applyProtection="1">
      <alignment horizontal="distributed" vertical="center" shrinkToFit="1"/>
      <protection locked="0"/>
    </xf>
    <xf numFmtId="0" fontId="4" fillId="18" borderId="124" xfId="0" applyFont="1" applyFill="1" applyBorder="1" applyAlignment="1" applyProtection="1">
      <alignment horizontal="center" vertical="center"/>
      <protection locked="0"/>
    </xf>
    <xf numFmtId="0" fontId="4" fillId="18" borderId="126" xfId="0" applyFont="1" applyFill="1" applyBorder="1" applyAlignment="1" applyProtection="1">
      <alignment horizontal="center" vertical="center"/>
      <protection locked="0"/>
    </xf>
    <xf numFmtId="0" fontId="4" fillId="18" borderId="155" xfId="0" applyFont="1" applyFill="1" applyBorder="1" applyAlignment="1" applyProtection="1">
      <alignment horizontal="center" vertical="center"/>
      <protection locked="0"/>
    </xf>
    <xf numFmtId="0" fontId="4" fillId="18" borderId="124" xfId="0" applyFont="1" applyFill="1" applyBorder="1" applyAlignment="1" applyProtection="1">
      <alignment horizontal="distributed" vertical="center" shrinkToFit="1"/>
      <protection locked="0"/>
    </xf>
    <xf numFmtId="0" fontId="4" fillId="18" borderId="154" xfId="0" applyFont="1" applyFill="1" applyBorder="1" applyAlignment="1" applyProtection="1">
      <alignment horizontal="distributed" vertical="center" shrinkToFit="1"/>
      <protection locked="0"/>
    </xf>
    <xf numFmtId="0" fontId="4" fillId="18" borderId="39" xfId="0" applyFont="1" applyFill="1" applyBorder="1" applyAlignment="1" applyProtection="1">
      <alignment horizontal="distributed" vertical="center" shrinkToFit="1"/>
      <protection locked="0"/>
    </xf>
    <xf numFmtId="0" fontId="4" fillId="18" borderId="96" xfId="0" applyFont="1" applyFill="1" applyBorder="1" applyAlignment="1" applyProtection="1">
      <alignment horizontal="distributed" vertical="center" shrinkToFit="1"/>
      <protection locked="0"/>
    </xf>
    <xf numFmtId="56" fontId="4" fillId="18" borderId="80" xfId="0" applyNumberFormat="1" applyFont="1" applyFill="1" applyBorder="1" applyAlignment="1" applyProtection="1">
      <alignment horizontal="distributed" vertical="center" wrapText="1"/>
      <protection locked="0"/>
    </xf>
    <xf numFmtId="56" fontId="4" fillId="18" borderId="81" xfId="0" applyNumberFormat="1" applyFont="1" applyFill="1" applyBorder="1" applyAlignment="1" applyProtection="1">
      <alignment horizontal="distributed" vertical="center" wrapText="1"/>
      <protection locked="0"/>
    </xf>
    <xf numFmtId="56" fontId="4" fillId="18" borderId="82" xfId="0" applyNumberFormat="1" applyFont="1" applyFill="1" applyBorder="1" applyAlignment="1" applyProtection="1">
      <alignment horizontal="distributed" vertical="center" wrapText="1"/>
      <protection locked="0"/>
    </xf>
    <xf numFmtId="0" fontId="4" fillId="0" borderId="0" xfId="0" applyFont="1" applyFill="1" applyBorder="1" applyAlignment="1">
      <alignment horizontal="left" vertical="center"/>
    </xf>
    <xf numFmtId="0" fontId="4" fillId="18" borderId="49" xfId="0" applyFont="1" applyFill="1" applyBorder="1" applyAlignment="1">
      <alignment horizontal="distributed" vertical="center" shrinkToFit="1"/>
    </xf>
    <xf numFmtId="0" fontId="4" fillId="18" borderId="0" xfId="0" applyFont="1" applyFill="1" applyBorder="1" applyAlignment="1">
      <alignment horizontal="distributed" vertical="center" shrinkToFit="1"/>
    </xf>
    <xf numFmtId="0" fontId="4" fillId="18" borderId="154" xfId="0" applyFont="1" applyFill="1" applyBorder="1" applyAlignment="1">
      <alignment horizontal="distributed" vertical="center" shrinkToFit="1"/>
    </xf>
    <xf numFmtId="56" fontId="7" fillId="18" borderId="39" xfId="0" applyNumberFormat="1" applyFont="1" applyFill="1" applyBorder="1" applyAlignment="1" applyProtection="1">
      <alignment horizontal="center" vertical="center" wrapText="1"/>
      <protection locked="0"/>
    </xf>
    <xf numFmtId="56" fontId="7" fillId="18" borderId="34" xfId="0" applyNumberFormat="1" applyFont="1" applyFill="1" applyBorder="1" applyAlignment="1" applyProtection="1">
      <alignment horizontal="center" vertical="center" wrapText="1"/>
      <protection locked="0"/>
    </xf>
    <xf numFmtId="56" fontId="7" fillId="18" borderId="35" xfId="0" applyNumberFormat="1" applyFont="1" applyFill="1" applyBorder="1" applyAlignment="1" applyProtection="1">
      <alignment horizontal="center" vertical="center" wrapText="1"/>
      <protection locked="0"/>
    </xf>
    <xf numFmtId="56" fontId="7" fillId="18" borderId="44" xfId="0" applyNumberFormat="1" applyFont="1" applyFill="1" applyBorder="1" applyAlignment="1" applyProtection="1">
      <alignment horizontal="center" vertical="center" wrapText="1"/>
      <protection locked="0"/>
    </xf>
    <xf numFmtId="56" fontId="7" fillId="18" borderId="0" xfId="0" applyNumberFormat="1" applyFont="1" applyFill="1" applyBorder="1" applyAlignment="1" applyProtection="1">
      <alignment horizontal="center" vertical="center" wrapText="1"/>
      <protection locked="0"/>
    </xf>
    <xf numFmtId="56" fontId="7" fillId="18" borderId="45" xfId="0" applyNumberFormat="1" applyFont="1" applyFill="1" applyBorder="1" applyAlignment="1" applyProtection="1">
      <alignment horizontal="center" vertical="center" wrapText="1"/>
      <protection locked="0"/>
    </xf>
    <xf numFmtId="56" fontId="7" fillId="18" borderId="25" xfId="0" applyNumberFormat="1" applyFont="1" applyFill="1" applyBorder="1" applyAlignment="1" applyProtection="1">
      <alignment horizontal="center" vertical="center" wrapText="1"/>
      <protection locked="0"/>
    </xf>
    <xf numFmtId="56" fontId="7" fillId="18" borderId="26" xfId="0" applyNumberFormat="1" applyFont="1" applyFill="1" applyBorder="1" applyAlignment="1" applyProtection="1">
      <alignment horizontal="center" vertical="center" wrapText="1"/>
      <protection locked="0"/>
    </xf>
    <xf numFmtId="56" fontId="7" fillId="18" borderId="27" xfId="0" applyNumberFormat="1" applyFont="1" applyFill="1" applyBorder="1" applyAlignment="1" applyProtection="1">
      <alignment horizontal="center" vertical="center" wrapText="1"/>
      <protection locked="0"/>
    </xf>
    <xf numFmtId="0" fontId="4" fillId="0" borderId="98" xfId="0" applyFont="1" applyFill="1" applyBorder="1" applyAlignment="1" applyProtection="1">
      <alignment horizontal="distributed" vertical="center"/>
      <protection locked="0"/>
    </xf>
    <xf numFmtId="0" fontId="4" fillId="0" borderId="34" xfId="0" applyFont="1" applyFill="1" applyBorder="1" applyAlignment="1" applyProtection="1">
      <alignment horizontal="distributed" vertical="center"/>
      <protection locked="0"/>
    </xf>
    <xf numFmtId="0" fontId="4" fillId="0" borderId="152" xfId="0" applyFont="1" applyFill="1" applyBorder="1" applyAlignment="1" applyProtection="1">
      <alignment horizontal="center" vertical="center"/>
      <protection locked="0"/>
    </xf>
    <xf numFmtId="0" fontId="4" fillId="0" borderId="153" xfId="0" applyFont="1" applyFill="1" applyBorder="1" applyAlignment="1" applyProtection="1">
      <alignment horizontal="distributed" vertical="center"/>
      <protection locked="0"/>
    </xf>
    <xf numFmtId="0" fontId="4" fillId="0" borderId="1" xfId="0" applyFont="1" applyFill="1" applyBorder="1" applyAlignment="1" applyProtection="1">
      <alignment horizontal="distributed" vertical="center"/>
      <protection locked="0"/>
    </xf>
    <xf numFmtId="0" fontId="4" fillId="0" borderId="88" xfId="0" applyFont="1" applyFill="1" applyBorder="1" applyAlignment="1" applyProtection="1">
      <alignment horizontal="distributed" vertical="center"/>
      <protection locked="0"/>
    </xf>
    <xf numFmtId="56" fontId="4" fillId="0" borderId="14" xfId="0" applyNumberFormat="1" applyFont="1" applyFill="1" applyBorder="1" applyAlignment="1" applyProtection="1">
      <alignment horizontal="distributed" vertical="center" wrapText="1"/>
      <protection locked="0"/>
    </xf>
    <xf numFmtId="56" fontId="4" fillId="0" borderId="15" xfId="0" applyNumberFormat="1" applyFont="1" applyFill="1" applyBorder="1" applyAlignment="1" applyProtection="1">
      <alignment horizontal="distributed" vertical="center" wrapText="1"/>
      <protection locked="0"/>
    </xf>
    <xf numFmtId="56" fontId="4" fillId="0" borderId="16" xfId="0" applyNumberFormat="1" applyFont="1" applyFill="1" applyBorder="1" applyAlignment="1" applyProtection="1">
      <alignment horizontal="distributed" vertical="center" wrapText="1"/>
      <protection locked="0"/>
    </xf>
    <xf numFmtId="56" fontId="4" fillId="0" borderId="51" xfId="0" applyNumberFormat="1" applyFont="1" applyFill="1" applyBorder="1" applyAlignment="1" applyProtection="1">
      <alignment horizontal="distributed" vertical="center" wrapText="1"/>
      <protection locked="0"/>
    </xf>
    <xf numFmtId="56" fontId="4" fillId="0" borderId="1" xfId="0" applyNumberFormat="1" applyFont="1" applyFill="1" applyBorder="1" applyAlignment="1" applyProtection="1">
      <alignment horizontal="distributed" vertical="center" wrapText="1"/>
      <protection locked="0"/>
    </xf>
    <xf numFmtId="56" fontId="4" fillId="0" borderId="52" xfId="0" applyNumberFormat="1" applyFont="1" applyFill="1" applyBorder="1" applyAlignment="1" applyProtection="1">
      <alignment horizontal="distributed" vertical="center" wrapText="1"/>
      <protection locked="0"/>
    </xf>
    <xf numFmtId="0" fontId="4" fillId="0" borderId="51"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151" xfId="0" applyFont="1" applyFill="1" applyBorder="1" applyAlignment="1">
      <alignment horizontal="distributed" vertical="center"/>
    </xf>
    <xf numFmtId="0" fontId="4" fillId="0" borderId="61" xfId="0" applyFont="1" applyFill="1" applyBorder="1" applyAlignment="1" applyProtection="1">
      <alignment horizontal="distributed" vertical="center"/>
      <protection locked="0"/>
    </xf>
    <xf numFmtId="0" fontId="4" fillId="0" borderId="63" xfId="0" applyFont="1" applyFill="1" applyBorder="1" applyAlignment="1" applyProtection="1">
      <alignment horizontal="distributed" vertical="center"/>
      <protection locked="0"/>
    </xf>
    <xf numFmtId="0" fontId="4" fillId="0" borderId="92"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50"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39" xfId="0" applyFont="1" applyFill="1" applyBorder="1" applyAlignment="1" applyProtection="1">
      <alignment horizontal="distributed" vertical="center"/>
      <protection locked="0"/>
    </xf>
    <xf numFmtId="0" fontId="1" fillId="0" borderId="0" xfId="0" applyFont="1" applyFill="1" applyAlignment="1">
      <alignment horizontal="center" vertical="center" shrinkToFit="1"/>
    </xf>
    <xf numFmtId="0" fontId="29" fillId="2" borderId="0" xfId="0" applyFont="1" applyFill="1" applyAlignment="1">
      <alignment horizontal="center" vertical="center" shrinkToFit="1"/>
    </xf>
    <xf numFmtId="0" fontId="4" fillId="0" borderId="2" xfId="0" applyFont="1" applyFill="1" applyBorder="1" applyAlignment="1" applyProtection="1">
      <alignment horizontal="distributed" vertical="center"/>
      <protection locked="0"/>
    </xf>
    <xf numFmtId="0" fontId="4" fillId="0" borderId="3" xfId="0" applyFont="1" applyFill="1" applyBorder="1" applyAlignment="1" applyProtection="1">
      <alignment horizontal="distributed" vertical="center"/>
      <protection locked="0"/>
    </xf>
    <xf numFmtId="0" fontId="4" fillId="0" borderId="57" xfId="0" applyFont="1" applyFill="1" applyBorder="1" applyAlignment="1" applyProtection="1">
      <alignment horizontal="distributed" vertical="center"/>
      <protection locked="0"/>
    </xf>
    <xf numFmtId="56" fontId="4" fillId="18" borderId="30" xfId="0" applyNumberFormat="1" applyFont="1" applyFill="1" applyBorder="1" applyAlignment="1" applyProtection="1">
      <alignment horizontal="distributed" vertical="center" wrapText="1"/>
      <protection locked="0"/>
    </xf>
    <xf numFmtId="56" fontId="4" fillId="0" borderId="39" xfId="0" applyNumberFormat="1" applyFont="1" applyFill="1" applyBorder="1" applyAlignment="1" applyProtection="1">
      <alignment horizontal="distributed" vertical="center" wrapText="1"/>
      <protection locked="0"/>
    </xf>
    <xf numFmtId="56" fontId="4" fillId="0" borderId="34" xfId="0" applyNumberFormat="1" applyFont="1" applyFill="1" applyBorder="1" applyAlignment="1" applyProtection="1">
      <alignment horizontal="distributed" vertical="center" wrapText="1"/>
      <protection locked="0"/>
    </xf>
    <xf numFmtId="56" fontId="4" fillId="0" borderId="35" xfId="0" applyNumberFormat="1" applyFont="1" applyFill="1" applyBorder="1" applyAlignment="1" applyProtection="1">
      <alignment horizontal="distributed" vertical="center" wrapText="1"/>
      <protection locked="0"/>
    </xf>
    <xf numFmtId="56" fontId="4" fillId="0" borderId="44" xfId="0" applyNumberFormat="1" applyFont="1" applyFill="1" applyBorder="1" applyAlignment="1" applyProtection="1">
      <alignment horizontal="distributed" vertical="center" wrapText="1"/>
      <protection locked="0"/>
    </xf>
    <xf numFmtId="56" fontId="4" fillId="0" borderId="0" xfId="0" applyNumberFormat="1" applyFont="1" applyFill="1" applyBorder="1" applyAlignment="1" applyProtection="1">
      <alignment horizontal="distributed" vertical="center" wrapText="1"/>
      <protection locked="0"/>
    </xf>
    <xf numFmtId="56" fontId="4" fillId="0" borderId="45" xfId="0" applyNumberFormat="1" applyFont="1" applyFill="1" applyBorder="1" applyAlignment="1" applyProtection="1">
      <alignment horizontal="distributed" vertical="center" wrapText="1"/>
      <protection locked="0"/>
    </xf>
    <xf numFmtId="56" fontId="4" fillId="0" borderId="25" xfId="0" applyNumberFormat="1" applyFont="1" applyFill="1" applyBorder="1" applyAlignment="1" applyProtection="1">
      <alignment horizontal="distributed" vertical="center" wrapText="1"/>
      <protection locked="0"/>
    </xf>
    <xf numFmtId="56" fontId="4" fillId="0" borderId="26" xfId="0" applyNumberFormat="1" applyFont="1" applyFill="1" applyBorder="1" applyAlignment="1" applyProtection="1">
      <alignment horizontal="distributed" vertical="center" wrapText="1"/>
      <protection locked="0"/>
    </xf>
    <xf numFmtId="56" fontId="4" fillId="0" borderId="27" xfId="0" applyNumberFormat="1" applyFont="1" applyFill="1" applyBorder="1" applyAlignment="1" applyProtection="1">
      <alignment horizontal="distributed" vertical="center" wrapText="1"/>
      <protection locked="0"/>
    </xf>
    <xf numFmtId="0" fontId="4" fillId="18" borderId="75" xfId="0" applyFont="1" applyFill="1" applyBorder="1" applyAlignment="1" applyProtection="1">
      <alignment horizontal="distributed" vertical="center"/>
      <protection locked="0"/>
    </xf>
    <xf numFmtId="0" fontId="37" fillId="0" borderId="0" xfId="0" applyFont="1" applyAlignment="1">
      <alignment horizontal="center" vertical="center"/>
    </xf>
    <xf numFmtId="0" fontId="14" fillId="0" borderId="0" xfId="0" applyFont="1" applyAlignment="1">
      <alignment horizontal="center" vertical="center"/>
    </xf>
    <xf numFmtId="0" fontId="30" fillId="0" borderId="61" xfId="0" applyFont="1" applyFill="1" applyBorder="1" applyAlignment="1">
      <alignment horizontal="center" vertical="center"/>
    </xf>
    <xf numFmtId="0" fontId="30" fillId="0" borderId="71" xfId="0" applyFont="1" applyFill="1" applyBorder="1" applyAlignment="1">
      <alignment horizontal="center" vertical="center"/>
    </xf>
    <xf numFmtId="0" fontId="0" fillId="0" borderId="61" xfId="0" applyFill="1" applyBorder="1" applyAlignment="1">
      <alignment horizontal="center" vertical="center"/>
    </xf>
    <xf numFmtId="0" fontId="0" fillId="0" borderId="71" xfId="0" applyFill="1" applyBorder="1" applyAlignment="1">
      <alignment horizontal="center" vertical="center"/>
    </xf>
    <xf numFmtId="0" fontId="35" fillId="0" borderId="61" xfId="0" applyFont="1" applyFill="1" applyBorder="1" applyAlignment="1">
      <alignment horizontal="center" vertical="center"/>
    </xf>
    <xf numFmtId="0" fontId="35" fillId="0" borderId="71" xfId="0" applyFont="1" applyFill="1" applyBorder="1" applyAlignment="1">
      <alignment horizontal="center" vertical="center"/>
    </xf>
    <xf numFmtId="0" fontId="0" fillId="0" borderId="0" xfId="0" applyAlignment="1">
      <alignment horizontal="left" vertical="center"/>
    </xf>
    <xf numFmtId="0" fontId="1" fillId="5" borderId="0" xfId="0" applyFont="1" applyFill="1" applyAlignment="1">
      <alignment horizontal="center" vertical="center" shrinkToFit="1"/>
    </xf>
    <xf numFmtId="0" fontId="16" fillId="2" borderId="131" xfId="0" applyFont="1" applyFill="1" applyBorder="1" applyAlignment="1">
      <alignment horizontal="center" vertical="center"/>
    </xf>
    <xf numFmtId="0" fontId="16" fillId="2" borderId="132" xfId="0" applyFont="1" applyFill="1" applyBorder="1" applyAlignment="1">
      <alignment horizontal="center" vertical="center"/>
    </xf>
    <xf numFmtId="0" fontId="16" fillId="2" borderId="133" xfId="0" applyFont="1" applyFill="1" applyBorder="1" applyAlignment="1">
      <alignment horizontal="center" vertical="center"/>
    </xf>
    <xf numFmtId="0" fontId="16" fillId="2" borderId="62" xfId="0" applyFont="1" applyFill="1" applyBorder="1" applyAlignment="1">
      <alignment horizontal="center" vertical="center"/>
    </xf>
    <xf numFmtId="0" fontId="16" fillId="2" borderId="134" xfId="0" applyFont="1" applyFill="1" applyBorder="1" applyAlignment="1">
      <alignment horizontal="center" vertical="center"/>
    </xf>
    <xf numFmtId="0" fontId="0" fillId="0" borderId="61" xfId="0" applyBorder="1" applyAlignment="1">
      <alignment horizontal="center" vertical="center"/>
    </xf>
    <xf numFmtId="0" fontId="0" fillId="0" borderId="71" xfId="0" applyBorder="1" applyAlignment="1">
      <alignment horizontal="center" vertical="center"/>
    </xf>
    <xf numFmtId="0" fontId="35" fillId="0" borderId="61" xfId="2" applyFont="1" applyFill="1" applyBorder="1" applyAlignment="1">
      <alignment horizontal="center" vertical="center"/>
    </xf>
    <xf numFmtId="0" fontId="35" fillId="0" borderId="71" xfId="2" applyFont="1" applyFill="1" applyBorder="1" applyAlignment="1">
      <alignment horizontal="center" vertical="center"/>
    </xf>
    <xf numFmtId="0" fontId="33" fillId="0" borderId="61" xfId="2" applyFill="1" applyBorder="1" applyAlignment="1">
      <alignment horizontal="center" vertical="center"/>
    </xf>
    <xf numFmtId="0" fontId="33" fillId="0" borderId="71" xfId="2" applyFill="1" applyBorder="1" applyAlignment="1">
      <alignment horizontal="center" vertical="center"/>
    </xf>
    <xf numFmtId="0" fontId="18" fillId="0" borderId="26" xfId="0" applyFont="1" applyBorder="1" applyAlignment="1">
      <alignment horizontal="center" vertical="center" wrapText="1"/>
    </xf>
    <xf numFmtId="0" fontId="17" fillId="0" borderId="26" xfId="0" applyFont="1" applyBorder="1" applyAlignment="1">
      <alignment horizontal="left"/>
    </xf>
    <xf numFmtId="0" fontId="17" fillId="0" borderId="0" xfId="0" applyFont="1" applyBorder="1" applyAlignment="1">
      <alignment horizontal="center"/>
    </xf>
    <xf numFmtId="0" fontId="17" fillId="0" borderId="123" xfId="0" applyFont="1" applyBorder="1" applyAlignment="1">
      <alignment horizontal="center"/>
    </xf>
    <xf numFmtId="0" fontId="20" fillId="0" borderId="0" xfId="0" applyFont="1" applyBorder="1" applyAlignment="1">
      <alignment horizontal="center" vertical="center" shrinkToFit="1"/>
    </xf>
    <xf numFmtId="0" fontId="21" fillId="0" borderId="0" xfId="0" applyFont="1" applyBorder="1" applyAlignment="1">
      <alignment horizontal="left" vertical="center"/>
    </xf>
    <xf numFmtId="0" fontId="20" fillId="0" borderId="0" xfId="0" applyFont="1" applyBorder="1" applyAlignment="1">
      <alignment horizontal="center" vertical="center"/>
    </xf>
    <xf numFmtId="0" fontId="21" fillId="0" borderId="0" xfId="0" applyFont="1" applyBorder="1" applyAlignment="1">
      <alignment horizontal="right" vertical="center"/>
    </xf>
    <xf numFmtId="0" fontId="19" fillId="0" borderId="124" xfId="0" applyFont="1" applyBorder="1" applyAlignment="1">
      <alignment horizontal="left" vertical="center"/>
    </xf>
    <xf numFmtId="0" fontId="27" fillId="0" borderId="0" xfId="0" applyFont="1" applyAlignment="1">
      <alignment horizontal="center" vertical="center"/>
    </xf>
    <xf numFmtId="0" fontId="4" fillId="0" borderId="0" xfId="0" applyFont="1" applyAlignment="1">
      <alignment horizontal="distributed" vertical="center"/>
    </xf>
    <xf numFmtId="0" fontId="6" fillId="0" borderId="105" xfId="0" applyFont="1" applyBorder="1" applyAlignment="1">
      <alignment horizontal="distributed" vertical="center"/>
    </xf>
    <xf numFmtId="0" fontId="24" fillId="0" borderId="109" xfId="0" applyFont="1" applyBorder="1" applyAlignment="1">
      <alignment horizontal="distributed" vertical="center"/>
    </xf>
    <xf numFmtId="0" fontId="26" fillId="0" borderId="105" xfId="0" applyFont="1" applyBorder="1" applyAlignment="1">
      <alignment horizontal="left" vertical="center" wrapText="1" shrinkToFit="1"/>
    </xf>
    <xf numFmtId="0" fontId="22" fillId="0" borderId="105" xfId="0" applyFont="1" applyBorder="1" applyAlignment="1">
      <alignment horizontal="left" vertical="center" shrinkToFit="1"/>
    </xf>
    <xf numFmtId="0" fontId="26" fillId="0" borderId="105" xfId="0" applyFont="1" applyBorder="1" applyAlignment="1">
      <alignment horizontal="left" vertical="center" wrapText="1"/>
    </xf>
    <xf numFmtId="0" fontId="26" fillId="0" borderId="105" xfId="0" applyFont="1" applyBorder="1" applyAlignment="1">
      <alignment horizontal="left" vertical="center"/>
    </xf>
    <xf numFmtId="0" fontId="24" fillId="0" borderId="0" xfId="0" applyFont="1" applyAlignment="1">
      <alignment horizontal="distributed" vertical="center"/>
    </xf>
    <xf numFmtId="0" fontId="25" fillId="0" borderId="0" xfId="0" applyFont="1" applyAlignment="1">
      <alignment horizontal="left"/>
    </xf>
  </cellXfs>
  <cellStyles count="17">
    <cellStyle name="Excel Built-in Normal" xfId="1"/>
    <cellStyle name="悪い" xfId="5" builtinId="27"/>
    <cellStyle name="標準" xfId="0" builtinId="0"/>
    <cellStyle name="標準 10" xfId="15"/>
    <cellStyle name="標準 11" xfId="16"/>
    <cellStyle name="標準 2" xfId="2"/>
    <cellStyle name="標準 2 2" xfId="7"/>
    <cellStyle name="標準 3" xfId="4"/>
    <cellStyle name="標準 3 2" xfId="8"/>
    <cellStyle name="標準 4" xfId="6"/>
    <cellStyle name="標準 4 2" xfId="9"/>
    <cellStyle name="標準 5" xfId="10"/>
    <cellStyle name="標準 6" xfId="11"/>
    <cellStyle name="標準 7" xfId="12"/>
    <cellStyle name="標準 8" xfId="13"/>
    <cellStyle name="標準 9" xfId="14"/>
    <cellStyle name="標準_Sheet1" xfId="3"/>
  </cellStyles>
  <dxfs count="0"/>
  <tableStyles count="0" defaultTableStyle="TableStyleMedium2" defaultPivotStyle="PivotStyleLight16"/>
  <colors>
    <mruColors>
      <color rgb="FFFABF8F"/>
      <color rgb="FF00FFFF"/>
      <color rgb="FFFF99FF"/>
      <color rgb="FF2119C5"/>
      <color rgb="FF3B33E5"/>
      <color rgb="FFC0504D"/>
      <color rgb="FFC4D79B"/>
      <color rgb="FFFCD5B4"/>
      <color rgb="FF7DDDFF"/>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12288;T&#12522;&#12540;&#12464;(&#32232;&#38598;&#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Ｔ１"/>
      <sheetName val="Ｔ２"/>
      <sheetName val="Ｔ３－Ｓ"/>
      <sheetName val="Ｔ３－Ｃ"/>
      <sheetName val="Ｔ３－Ｗ"/>
      <sheetName val="①節～④節（城ノ内・川島S）"/>
      <sheetName val="Tリーグ　⑤節以降"/>
      <sheetName val="Sheet2"/>
      <sheetName val="Sheet7"/>
      <sheetName val="各チーム予定一覧"/>
      <sheetName val="T3　組み分け"/>
      <sheetName val="T3-Wa"/>
      <sheetName val="T3-Sa"/>
      <sheetName val="警告・退場者　一覧"/>
      <sheetName val="①節～④節（富岡東・富岡西）"/>
      <sheetName val="確立高い"/>
      <sheetName val="Sheet8"/>
      <sheetName val="Sheet3"/>
      <sheetName val="編集"/>
      <sheetName val="Sheet5"/>
      <sheetName val="Sheet4"/>
      <sheetName val="各チーム予定一覧①～④"/>
      <sheetName val="結果ＦＡＸ様式"/>
      <sheetName val="ﾌﾟﾛﾃｸﾄ一覧"/>
      <sheetName val="Sheet1"/>
      <sheetName val="Sheet6"/>
    </sheetNames>
    <sheetDataSet>
      <sheetData sheetId="0">
        <row r="1">
          <cell r="B1" t="str">
            <v>高円宮杯U-18サッカーリーグ2018・徳島県Tリーグ　　</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U56"/>
  <sheetViews>
    <sheetView topLeftCell="A7" zoomScaleNormal="100" workbookViewId="0">
      <selection activeCell="Q16" sqref="Q16"/>
    </sheetView>
  </sheetViews>
  <sheetFormatPr defaultRowHeight="13.5"/>
  <cols>
    <col min="1" max="1" width="5" style="14" customWidth="1"/>
    <col min="2" max="2" width="8.25" customWidth="1"/>
    <col min="3" max="34" width="2.5" customWidth="1"/>
    <col min="35" max="39" width="3.75" customWidth="1"/>
    <col min="40" max="40" width="3.5" customWidth="1"/>
    <col min="41" max="42" width="2.5" customWidth="1"/>
    <col min="43" max="44" width="3.875" customWidth="1"/>
    <col min="45" max="46" width="7.5" customWidth="1"/>
    <col min="48" max="48" width="3.5" bestFit="1" customWidth="1"/>
    <col min="49" max="49" width="4.625" bestFit="1" customWidth="1"/>
    <col min="50" max="50" width="5" bestFit="1" customWidth="1"/>
    <col min="51" max="53" width="2.5" customWidth="1"/>
    <col min="54" max="54" width="5.25" bestFit="1" customWidth="1"/>
    <col min="55" max="72" width="2.5" customWidth="1"/>
  </cols>
  <sheetData>
    <row r="1" spans="2:47" s="14" customFormat="1" ht="18">
      <c r="B1" s="643" t="s">
        <v>153</v>
      </c>
      <c r="C1" s="643"/>
      <c r="D1" s="643"/>
      <c r="E1" s="643"/>
      <c r="F1" s="643"/>
      <c r="G1" s="643"/>
      <c r="H1" s="643"/>
      <c r="I1" s="643"/>
      <c r="J1" s="643"/>
      <c r="K1" s="643"/>
      <c r="L1" s="643"/>
      <c r="M1" s="643"/>
      <c r="N1" s="643"/>
      <c r="O1" s="643"/>
      <c r="P1" s="643"/>
      <c r="Q1" s="643"/>
      <c r="R1" s="643"/>
      <c r="S1" s="643"/>
      <c r="T1" s="643"/>
      <c r="U1" s="643"/>
      <c r="V1" s="643"/>
      <c r="W1" s="643"/>
      <c r="X1" s="643"/>
      <c r="Y1" s="643"/>
      <c r="Z1" s="643"/>
      <c r="AA1" s="643" t="s">
        <v>80</v>
      </c>
      <c r="AB1" s="643"/>
      <c r="AC1" s="643"/>
      <c r="AD1" s="643"/>
      <c r="AE1" s="643"/>
      <c r="AF1" s="9"/>
      <c r="AG1" s="9"/>
      <c r="AH1" s="9"/>
      <c r="AI1" s="9"/>
      <c r="AJ1" s="9"/>
      <c r="AK1" s="9"/>
      <c r="AL1" s="9"/>
      <c r="AM1" s="642" t="s">
        <v>79</v>
      </c>
      <c r="AN1" s="642"/>
      <c r="AO1" s="642"/>
      <c r="AP1" s="642"/>
    </row>
    <row r="2" spans="2:47" s="14" customFormat="1"/>
    <row r="3" spans="2:47" customFormat="1" ht="21">
      <c r="B3" s="20" t="s">
        <v>70</v>
      </c>
      <c r="C3" s="20"/>
      <c r="D3" s="6"/>
      <c r="E3" s="6"/>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6"/>
      <c r="AI3" s="6"/>
      <c r="AJ3" s="6"/>
      <c r="AK3" s="82" t="s">
        <v>73</v>
      </c>
      <c r="AL3" s="82">
        <v>18</v>
      </c>
      <c r="AM3" s="82" t="s">
        <v>74</v>
      </c>
      <c r="AN3" s="644" t="s">
        <v>266</v>
      </c>
      <c r="AO3" s="644"/>
      <c r="AP3" s="644"/>
      <c r="AQ3" s="1"/>
      <c r="AR3" s="1"/>
      <c r="AS3" s="1"/>
      <c r="AT3" s="1"/>
      <c r="AU3" s="1"/>
    </row>
    <row r="4" spans="2:47" customFormat="1" ht="14.25" thickBot="1">
      <c r="B4" s="1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2:47" customFormat="1" ht="36" thickBot="1">
      <c r="B5" s="71"/>
      <c r="C5" s="660" t="str">
        <f>B6</f>
        <v>徳島北</v>
      </c>
      <c r="D5" s="661"/>
      <c r="E5" s="662"/>
      <c r="F5" s="618" t="str">
        <f>B10</f>
        <v>市立S</v>
      </c>
      <c r="G5" s="619"/>
      <c r="H5" s="620"/>
      <c r="I5" s="649" t="str">
        <f>B14</f>
        <v>科技</v>
      </c>
      <c r="J5" s="650"/>
      <c r="K5" s="651"/>
      <c r="L5" s="663" t="str">
        <f>B18</f>
        <v>川島</v>
      </c>
      <c r="M5" s="664"/>
      <c r="N5" s="665"/>
      <c r="O5" s="639" t="str">
        <f>B22</f>
        <v>徳島商</v>
      </c>
      <c r="P5" s="640"/>
      <c r="Q5" s="641"/>
      <c r="R5" s="622" t="str">
        <f>B26</f>
        <v>鳴門</v>
      </c>
      <c r="S5" s="623"/>
      <c r="T5" s="624"/>
      <c r="U5" s="625" t="str">
        <f>B30</f>
        <v>渦潮</v>
      </c>
      <c r="V5" s="626"/>
      <c r="W5" s="627"/>
      <c r="X5" s="628" t="str">
        <f>B34</f>
        <v>生光</v>
      </c>
      <c r="Y5" s="629"/>
      <c r="Z5" s="629"/>
      <c r="AA5" s="630" t="str">
        <f>B38</f>
        <v>阿波</v>
      </c>
      <c r="AB5" s="631"/>
      <c r="AC5" s="632"/>
      <c r="AD5" s="633" t="str">
        <f>B42</f>
        <v>阿南高専</v>
      </c>
      <c r="AE5" s="634"/>
      <c r="AF5" s="635"/>
      <c r="AG5" s="2" t="s">
        <v>0</v>
      </c>
      <c r="AH5" s="83" t="s">
        <v>1</v>
      </c>
      <c r="AI5" s="3" t="s">
        <v>2</v>
      </c>
      <c r="AJ5" s="4" t="s">
        <v>3</v>
      </c>
      <c r="AK5" s="5" t="s">
        <v>4</v>
      </c>
      <c r="AL5" s="3" t="s">
        <v>5</v>
      </c>
      <c r="AM5" s="3" t="s">
        <v>6</v>
      </c>
      <c r="AN5" s="637" t="s">
        <v>7</v>
      </c>
      <c r="AO5" s="638"/>
      <c r="AP5" s="84" t="s">
        <v>8</v>
      </c>
      <c r="AQ5" s="21"/>
      <c r="AR5" s="88" t="s">
        <v>9</v>
      </c>
      <c r="AS5" s="89" t="s">
        <v>28</v>
      </c>
      <c r="AT5" s="621" t="s">
        <v>29</v>
      </c>
      <c r="AU5" s="621"/>
    </row>
    <row r="6" spans="2:47" customFormat="1" ht="11.25" customHeight="1">
      <c r="B6" s="652" t="s">
        <v>163</v>
      </c>
      <c r="C6" s="655"/>
      <c r="D6" s="656"/>
      <c r="E6" s="657"/>
      <c r="F6" s="22">
        <v>4</v>
      </c>
      <c r="G6" s="23" t="s">
        <v>30</v>
      </c>
      <c r="H6" s="24">
        <v>1</v>
      </c>
      <c r="I6" s="22">
        <v>2</v>
      </c>
      <c r="J6" s="23" t="s">
        <v>30</v>
      </c>
      <c r="K6" s="24">
        <v>1</v>
      </c>
      <c r="L6" s="22">
        <v>2</v>
      </c>
      <c r="M6" s="23" t="s">
        <v>30</v>
      </c>
      <c r="N6" s="24">
        <v>2</v>
      </c>
      <c r="O6" s="22">
        <v>2</v>
      </c>
      <c r="P6" s="23" t="s">
        <v>30</v>
      </c>
      <c r="Q6" s="24">
        <v>0</v>
      </c>
      <c r="R6" s="22">
        <v>4</v>
      </c>
      <c r="S6" s="23" t="s">
        <v>30</v>
      </c>
      <c r="T6" s="24">
        <v>0</v>
      </c>
      <c r="U6" s="22">
        <v>0</v>
      </c>
      <c r="V6" s="23" t="s">
        <v>30</v>
      </c>
      <c r="W6" s="24">
        <v>0</v>
      </c>
      <c r="X6" s="22">
        <v>8</v>
      </c>
      <c r="Y6" s="23" t="s">
        <v>30</v>
      </c>
      <c r="Z6" s="73">
        <v>0</v>
      </c>
      <c r="AA6" s="22">
        <v>5</v>
      </c>
      <c r="AB6" s="23" t="s">
        <v>30</v>
      </c>
      <c r="AC6" s="24">
        <v>1</v>
      </c>
      <c r="AD6" s="22">
        <v>4</v>
      </c>
      <c r="AE6" s="23" t="s">
        <v>30</v>
      </c>
      <c r="AF6" s="73">
        <v>0</v>
      </c>
      <c r="AG6" s="669">
        <f>IF(F7="○",1,IF(F7="△",1,IF(F7="●",1)))+IF(I7="○",1,IF(I7="△",1,IF(I7="●",1)))+IF(L7="○",1,IF(L7="△",1,IF(L7="●",1)))+IF(O7="○",1,IF(O7="△",1,IF(O7="●",1)))+IF(R7="○",1,IF(R7="△",1,IF(R7="●",1)))+IF(U7="○",1,IF(U7="△",1,IF(U7="●",1)))+IF(X7="○",1,IF(X7="△",1,IF(X7="●",1)))+IF(AA7="○",1,IF(AA7="△",1,IF(AA7="●",1)))+IF(AD7="○",1,IF(AD7="△",1,IF(AD7="●",1)))+IF(F9="○",1,IF(F9="△",1,IF(F9="●",1)))+IF(I9="○",1,IF(I9="△",1,IF(I9="●",1)))+IF(L9="○",1,IF(L9="△",1,IF(L9="●",1)))+IF(O9="○",1,IF(O9="△",1,IF(O9="●",1)))+IF(R9="○",1,IF(R9="△",1,IF(R9="●",1)))+IF(U9="○",1,IF(U9="△",1,IF(U9="●",1)))+IF(X9="○",1,IF(X9="△",1,IF(X9="●",1)))+IF(AA9="○",1,IF(AA9="△",1,IF(AA9="●",1)))+IF(AD9="○",1,IF(AD9="△",1,IF(AD9="●",1)))</f>
        <v>18</v>
      </c>
      <c r="AH6" s="670">
        <f>AI6*3+AJ6</f>
        <v>47</v>
      </c>
      <c r="AI6" s="636">
        <f>IF(F7="○",1,IF(F7="△",0,IF(F7="●",0)))+IF(I7="○",1,IF(I7="△",0,IF(I7="●",0)))+IF(L7="○",1,IF(L7="△",0,IF(L7="●",0)))+IF(O7="○",1,IF(O7="△",0,IF(O7="●",0)))+IF(R7="○",1,IF(R7="△",0,IF(R7="●",0)))+IF(U7="○",1,IF(U7="△",0,IF(U7="●",0)))+IF(X7="○",1,IF(X7="△",0,IF(X7="●",0)))+IF(AA7="○",1,IF(AA7="△",0,IF(AA7="●",0)))+IF(AD7="○",1,IF(AD7="△",0,IF(AD7="●",0)))+IF(F9="○",1,IF(F9="△",0,IF(F9="●",0)))+IF(I9="○",1,IF(I9="△",0,IF(I9="●",0)))+IF(L9="○",1,IF(L9="△",0,IF(L9="●",0)))+IF(O9="○",1,IF(O9="△",0,IF(O9="●",0)))+IF(R9="○",1,IF(R9="△",0,IF(R9="●",0)))+IF(U9="○",1,IF(U9="△",0,IF(U9="●",0)))+IF(X9="○",1,IF(X9="△",0,IF(X9="●",0)))+IF(AA9="○",1,IF(AA9="△",0,IF(AA9="●",0)))+IF(AD9="○",1,IF(AD9="△",0,IF(AD9="●",0)))</f>
        <v>15</v>
      </c>
      <c r="AJ6" s="636">
        <f>IF(F7="○",0,IF(F7="△",1,IF(F7="●",0)))+IF(I7="○",0,IF(I7="△",1,IF(I7="●",0)))+IF(L7="○",0,IF(L7="△",1,IF(L7="●",0)))+IF(O7="○",0,IF(O7="△",1,IF(O7="●",0)))+IF(R7="○",0,IF(R7="△",1,IF(R7="●",0)))+IF(U7="○",0,IF(U7="△",1,IF(U7="●",0)))+IF(X7="○",0,IF(X7="△",1,IF(X7="●",0)))+IF(AA7="○",0,IF(AA7="△",1,IF(AA7="●",0)))+IF(AD7="○",0,IF(AD7="△",1,IF(AD7="●",0)))+IF(F9="○",0,IF(F9="△",1,IF(F9="●",0)))+IF(I9="○",0,IF(I9="△",1,IF(I9="●",0)))+IF(L9="○",0,IF(L9="△",1,IF(L9="●",0)))+IF(O9="○",0,IF(O9="△",1,IF(O9="●",0)))+IF(R9="○",0,IF(R9="△",1,IF(R9="●",0)))+IF(U9="○",0,IF(U9="△",1,IF(U9="●",0)))+IF(X9="○",0,IF(X9="△",1,IF(X9="●",0)))+IF(AA9="○",0,IF(AA9="△",1,IF(AA9="●",0)))+IF(AD9="○",0,IF(AD9="△",1,IF(AD9="●",0)))</f>
        <v>2</v>
      </c>
      <c r="AK6" s="636">
        <f>IF(F7="○",0,IF(F7="△",0,IF(F7="●",1)))+IF(I7="○",0,IF(I7="△",0,IF(I7="●",1)))+IF(L7="○",0,IF(L7="△",0,IF(L7="●",1)))+IF(O7="○",0,IF(O7="△",0,IF(O7="●",1)))+IF(R7="○",0,IF(R7="△",0,IF(R7="●",1)))+IF(U7="○",0,IF(U7="△",0,IF(U7="●",1)))+IF(X7="○",0,IF(X7="△",0,IF(X7="●",1)))+IF(AA7="○",0,IF(AA7="△",0,IF(AA7="●",1)))+IF(AD7="○",0,IF(AD7="△",0,IF(AD7="●",1)))+IF(F9="○",0,IF(F9="△",0,IF(F9="●",1)))+IF(I9="○",0,IF(I9="△",0,IF(I9="●",1)))+IF(L9="○",0,IF(L9="△",0,IF(L9="●",1)))+IF(O9="○",0,IF(O9="△",0,IF(O9="●",1)))+IF(R9="○",0,IF(R9="△",0,IF(R9="●",1)))+IF(U9="○",0,IF(U9="△",0,IF(U9="●",1)))+IF(X9="○",0,IF(X9="△",0,IF(X9="●",1)))+IF(AA9="○",0,IF(AA9="△",0,IF(AA9="●",1)))+IF(AD9="○",0,IF(AD9="△",0,IF(AD9="●",1)))</f>
        <v>1</v>
      </c>
      <c r="AL6" s="636">
        <f>SUM(F6,I6,L6,O6,R6,U6,X6,AA6,AD6)+SUM(F8,I8,L8,O8,R8,U8,X8,AA8,AD8)</f>
        <v>60</v>
      </c>
      <c r="AM6" s="636">
        <f>SUM(H6,K6,N6,Q6,T6,W6,Z6,AC6,AF6)+SUM(H8,K8,N8,Q8,T8,W8,Z8,AC8,AF8)</f>
        <v>12</v>
      </c>
      <c r="AN6" s="645">
        <f>AL6-AM6</f>
        <v>48</v>
      </c>
      <c r="AO6" s="646"/>
      <c r="AP6" s="647">
        <f>RANK(AT6,AT6:AT45)</f>
        <v>1</v>
      </c>
      <c r="AQ6" s="25"/>
      <c r="AR6" s="550">
        <f>RANK(AL6,AL6:AL45,1)</f>
        <v>10</v>
      </c>
      <c r="AS6" s="550">
        <f>RANK(AN6,AN6:AN45,1)</f>
        <v>10</v>
      </c>
      <c r="AT6" s="550">
        <f>AH6*100+AS6*10+AR6</f>
        <v>4810</v>
      </c>
      <c r="AU6" s="550"/>
    </row>
    <row r="7" spans="2:47" customFormat="1" ht="11.25" customHeight="1">
      <c r="B7" s="653"/>
      <c r="C7" s="658"/>
      <c r="D7" s="564"/>
      <c r="E7" s="565"/>
      <c r="F7" s="583" t="str">
        <f>IF(F6="","",IF(F6&gt;H6,"○",IF(F6=H6,"△",IF(F6&lt;H6,"●"))))</f>
        <v>○</v>
      </c>
      <c r="G7" s="584"/>
      <c r="H7" s="585"/>
      <c r="I7" s="583" t="str">
        <f>IF(I6="","",IF(I6&gt;K6,"○",IF(I6=K6,"△",IF(I6&lt;K6,"●"))))</f>
        <v>○</v>
      </c>
      <c r="J7" s="584"/>
      <c r="K7" s="585"/>
      <c r="L7" s="583" t="str">
        <f>IF(L6="","",IF(L6&gt;N6,"○",IF(L6=N6,"△",IF(L6&lt;N6,"●"))))</f>
        <v>△</v>
      </c>
      <c r="M7" s="584"/>
      <c r="N7" s="585"/>
      <c r="O7" s="583" t="str">
        <f>IF(O6="","",IF(O6&gt;Q6,"○",IF(O6=Q6,"△",IF(O6&lt;Q6,"●"))))</f>
        <v>○</v>
      </c>
      <c r="P7" s="584"/>
      <c r="Q7" s="585"/>
      <c r="R7" s="583" t="str">
        <f>IF(R6="","",IF(R6&gt;T6,"○",IF(R6=T6,"△",IF(R6&lt;T6,"●"))))</f>
        <v>○</v>
      </c>
      <c r="S7" s="584"/>
      <c r="T7" s="585"/>
      <c r="U7" s="583" t="str">
        <f>IF(U6="","",IF(U6&gt;W6,"○",IF(U6=W6,"△",IF(U6&lt;W6,"●"))))</f>
        <v>△</v>
      </c>
      <c r="V7" s="584"/>
      <c r="W7" s="585"/>
      <c r="X7" s="583" t="str">
        <f>IF(X6="","",IF(X6&gt;Z6,"○",IF(X6=Z6,"△",IF(X6&lt;Z6,"●"))))</f>
        <v>○</v>
      </c>
      <c r="Y7" s="584"/>
      <c r="Z7" s="584"/>
      <c r="AA7" s="583" t="str">
        <f>IF(AA6="","",IF(AA6&gt;AC6,"○",IF(AA6=AC6,"△",IF(AA6&lt;AC6,"●"))))</f>
        <v>○</v>
      </c>
      <c r="AB7" s="584"/>
      <c r="AC7" s="585"/>
      <c r="AD7" s="583" t="str">
        <f>IF(AD6="","",IF(AD6&gt;AF6,"○",IF(AD6=AF6,"△",IF(AD6&lt;AF6,"●"))))</f>
        <v>○</v>
      </c>
      <c r="AE7" s="584"/>
      <c r="AF7" s="585"/>
      <c r="AG7" s="552"/>
      <c r="AH7" s="555"/>
      <c r="AI7" s="558"/>
      <c r="AJ7" s="558"/>
      <c r="AK7" s="558"/>
      <c r="AL7" s="558"/>
      <c r="AM7" s="558"/>
      <c r="AN7" s="571"/>
      <c r="AO7" s="572"/>
      <c r="AP7" s="648"/>
      <c r="AQ7" s="25"/>
      <c r="AR7" s="550"/>
      <c r="AS7" s="550"/>
      <c r="AT7" s="550"/>
      <c r="AU7" s="550"/>
    </row>
    <row r="8" spans="2:47" customFormat="1" ht="11.25" customHeight="1">
      <c r="B8" s="653"/>
      <c r="C8" s="658"/>
      <c r="D8" s="564"/>
      <c r="E8" s="565"/>
      <c r="F8" s="26">
        <v>4</v>
      </c>
      <c r="G8" s="27" t="s">
        <v>31</v>
      </c>
      <c r="H8" s="28">
        <v>1</v>
      </c>
      <c r="I8" s="26">
        <v>0</v>
      </c>
      <c r="J8" s="27" t="s">
        <v>32</v>
      </c>
      <c r="K8" s="28">
        <v>1</v>
      </c>
      <c r="L8" s="26">
        <v>5</v>
      </c>
      <c r="M8" s="27" t="s">
        <v>32</v>
      </c>
      <c r="N8" s="28">
        <v>1</v>
      </c>
      <c r="O8" s="26">
        <v>2</v>
      </c>
      <c r="P8" s="27" t="s">
        <v>32</v>
      </c>
      <c r="Q8" s="28">
        <v>0</v>
      </c>
      <c r="R8" s="26">
        <v>2</v>
      </c>
      <c r="S8" s="27" t="s">
        <v>32</v>
      </c>
      <c r="T8" s="28">
        <v>0</v>
      </c>
      <c r="U8" s="26">
        <v>3</v>
      </c>
      <c r="V8" s="27" t="s">
        <v>32</v>
      </c>
      <c r="W8" s="28">
        <v>1</v>
      </c>
      <c r="X8" s="26">
        <v>4</v>
      </c>
      <c r="Y8" s="27" t="s">
        <v>32</v>
      </c>
      <c r="Z8" s="29">
        <v>3</v>
      </c>
      <c r="AA8" s="26">
        <v>5</v>
      </c>
      <c r="AB8" s="27" t="s">
        <v>32</v>
      </c>
      <c r="AC8" s="28">
        <v>0</v>
      </c>
      <c r="AD8" s="26">
        <v>4</v>
      </c>
      <c r="AE8" s="27" t="s">
        <v>32</v>
      </c>
      <c r="AF8" s="29">
        <v>0</v>
      </c>
      <c r="AG8" s="552"/>
      <c r="AH8" s="555"/>
      <c r="AI8" s="558"/>
      <c r="AJ8" s="558"/>
      <c r="AK8" s="558"/>
      <c r="AL8" s="558"/>
      <c r="AM8" s="558"/>
      <c r="AN8" s="571"/>
      <c r="AO8" s="572"/>
      <c r="AP8" s="648"/>
      <c r="AQ8" s="25"/>
      <c r="AR8" s="550"/>
      <c r="AS8" s="550"/>
      <c r="AT8" s="550"/>
      <c r="AU8" s="550"/>
    </row>
    <row r="9" spans="2:47" customFormat="1" ht="11.25" customHeight="1">
      <c r="B9" s="654"/>
      <c r="C9" s="659"/>
      <c r="D9" s="602"/>
      <c r="E9" s="603"/>
      <c r="F9" s="586" t="str">
        <f>IF(F8="","",IF(F8&gt;H8,"○",IF(F8=H8,"△",IF(F8&lt;H8,"●"))))</f>
        <v>○</v>
      </c>
      <c r="G9" s="587"/>
      <c r="H9" s="588"/>
      <c r="I9" s="586" t="str">
        <f>IF(I8="","",IF(I8&gt;K8,"○",IF(I8=K8,"△",IF(I8&lt;K8,"●"))))</f>
        <v>●</v>
      </c>
      <c r="J9" s="587"/>
      <c r="K9" s="588"/>
      <c r="L9" s="586" t="str">
        <f>IF(L8="","",IF(L8&gt;N8,"○",IF(L8=N8,"△",IF(L8&lt;N8,"●"))))</f>
        <v>○</v>
      </c>
      <c r="M9" s="587"/>
      <c r="N9" s="588"/>
      <c r="O9" s="586" t="str">
        <f>IF(O8="","",IF(O8&gt;Q8,"○",IF(O8=Q8,"△",IF(O8&lt;Q8,"●"))))</f>
        <v>○</v>
      </c>
      <c r="P9" s="587"/>
      <c r="Q9" s="588"/>
      <c r="R9" s="586" t="str">
        <f>IF(R8="","",IF(R8&gt;T8,"○",IF(R8=T8,"△",IF(R8&lt;T8,"●"))))</f>
        <v>○</v>
      </c>
      <c r="S9" s="587"/>
      <c r="T9" s="588"/>
      <c r="U9" s="586" t="str">
        <f>IF(U8="","",IF(U8&gt;W8,"○",IF(U8=W8,"△",IF(U8&lt;W8,"●"))))</f>
        <v>○</v>
      </c>
      <c r="V9" s="587"/>
      <c r="W9" s="588"/>
      <c r="X9" s="586" t="str">
        <f>IF(X8="","",IF(X8&gt;Z8,"○",IF(X8=Z8,"△",IF(X8&lt;Z8,"●"))))</f>
        <v>○</v>
      </c>
      <c r="Y9" s="587"/>
      <c r="Z9" s="587"/>
      <c r="AA9" s="586" t="str">
        <f>IF(AA8="","",IF(AA8&gt;AC8,"○",IF(AA8=AC8,"△",IF(AA8&lt;AC8,"●"))))</f>
        <v>○</v>
      </c>
      <c r="AB9" s="587"/>
      <c r="AC9" s="588"/>
      <c r="AD9" s="586" t="str">
        <f>IF(AD8="","",IF(AD8&gt;AF8,"○",IF(AD8=AF8,"△",IF(AD8&lt;AF8,"●"))))</f>
        <v>○</v>
      </c>
      <c r="AE9" s="587"/>
      <c r="AF9" s="588"/>
      <c r="AG9" s="553"/>
      <c r="AH9" s="556"/>
      <c r="AI9" s="559"/>
      <c r="AJ9" s="559"/>
      <c r="AK9" s="559"/>
      <c r="AL9" s="559"/>
      <c r="AM9" s="559"/>
      <c r="AN9" s="593"/>
      <c r="AO9" s="594"/>
      <c r="AP9" s="648"/>
      <c r="AQ9" s="25"/>
      <c r="AR9" s="550"/>
      <c r="AS9" s="550"/>
      <c r="AT9" s="550"/>
      <c r="AU9" s="550"/>
    </row>
    <row r="10" spans="2:47" customFormat="1" ht="11.25" customHeight="1">
      <c r="B10" s="666" t="s">
        <v>162</v>
      </c>
      <c r="C10" s="30">
        <f>IF(H6="","",H6)</f>
        <v>1</v>
      </c>
      <c r="D10" s="31" t="s">
        <v>33</v>
      </c>
      <c r="E10" s="32">
        <f>IF(F6="","",F6)</f>
        <v>4</v>
      </c>
      <c r="F10" s="560"/>
      <c r="G10" s="561"/>
      <c r="H10" s="562"/>
      <c r="I10" s="33">
        <v>3</v>
      </c>
      <c r="J10" s="31" t="s">
        <v>33</v>
      </c>
      <c r="K10" s="34">
        <v>0</v>
      </c>
      <c r="L10" s="33">
        <v>4</v>
      </c>
      <c r="M10" s="31" t="s">
        <v>33</v>
      </c>
      <c r="N10" s="34">
        <v>0</v>
      </c>
      <c r="O10" s="33">
        <v>0</v>
      </c>
      <c r="P10" s="31" t="s">
        <v>33</v>
      </c>
      <c r="Q10" s="34">
        <v>4</v>
      </c>
      <c r="R10" s="33">
        <v>2</v>
      </c>
      <c r="S10" s="31" t="s">
        <v>33</v>
      </c>
      <c r="T10" s="34">
        <v>1</v>
      </c>
      <c r="U10" s="33">
        <v>2</v>
      </c>
      <c r="V10" s="31" t="s">
        <v>33</v>
      </c>
      <c r="W10" s="34">
        <v>2</v>
      </c>
      <c r="X10" s="33">
        <v>2</v>
      </c>
      <c r="Y10" s="31" t="s">
        <v>33</v>
      </c>
      <c r="Z10" s="35">
        <v>1</v>
      </c>
      <c r="AA10" s="33">
        <v>4</v>
      </c>
      <c r="AB10" s="31" t="s">
        <v>33</v>
      </c>
      <c r="AC10" s="34">
        <v>0</v>
      </c>
      <c r="AD10" s="33">
        <v>4</v>
      </c>
      <c r="AE10" s="31" t="s">
        <v>33</v>
      </c>
      <c r="AF10" s="35">
        <v>0</v>
      </c>
      <c r="AG10" s="551">
        <f>IF(C11="○",1,IF(C11="△",1,IF(C11="●",1)))+IF(I11="○",1,IF(I11="△",1,IF(I11="●",1)))+IF(L11="○",1,IF(L11="△",1,IF(L11="●",1)))+IF(O11="○",1,IF(O11="△",1,IF(O11="●",1)))+IF(R11="○",1,IF(R11="△",1,IF(R11="●",1)))+IF(U11="○",1,IF(U11="△",1,IF(U11="●",1)))+IF(X11="○",1,IF(X11="△",1,IF(X11="●",1)))+IF(AA11="○",1,IF(AA11="△",1,IF(AA11="●",1)))+IF(AD11="○",1,IF(AD11="△",1,IF(AD11="●",1)))+IF(C13="○",1,IF(C13="△",1,IF(C13="●",1)))+IF(I13="○",1,IF(I13="△",1,IF(I13="●",1)))+IF(L13="○",1,IF(L13="△",1,IF(L13="●",1)))+IF(O13="○",1,IF(O13="△",1,IF(O13="●",1)))+IF(R13="○",1,IF(R13="△",1,IF(R13="●",1)))+IF(U13="○",1,IF(U13="△",1,IF(U13="●",1)))+IF(X13="○",1,IF(X13="△",1,IF(X13="●",1)))+IF(AA13="○",1,IF(AA13="△",1,IF(AA13="●",1)))+IF(AD13="○",1,IF(AD13="△",1,IF(AD13="●",1)))</f>
        <v>18</v>
      </c>
      <c r="AH10" s="554">
        <f>AI10*3+AJ10</f>
        <v>35</v>
      </c>
      <c r="AI10" s="557">
        <f>IF(C11="○",1,IF(C11="△",0,IF(C11="●",0)))+IF(I11="○",1,IF(I11="△",0,IF(I11="●",0)))+IF(L11="○",1,IF(L11="△",0,IF(L11="●",0)))+IF(O11="○",1,IF(O11="△",0,IF(O11="●",0)))+IF(R11="○",1,IF(R11="△",0,IF(R11="●",0)))+IF(U11="○",1,IF(U11="△",0,IF(U11="●",0)))+IF(X11="○",1,IF(X11="△",0,IF(X11="●",0)))+IF(AA11="○",1,IF(AA11="△",0,IF(AA11="●",0)))+IF(AD11="○",1,IF(AD11="△",0,IF(AD11="●",0)))+IF(C13="○",1,IF(C13="△",0,IF(C13="●",0)))+IF(I13="○",1,IF(I13="△",0,IF(I13="●",0)))+IF(L13="○",1,IF(L13="△",0,IF(L13="●",0)))+IF(O13="○",1,IF(O13="△",0,IF(O13="●",0)))+IF(R13="○",1,IF(R13="△",0,IF(R13="●",0)))+IF(U13="○",1,IF(U13="△",0,IF(U13="●",0)))+IF(X13="○",1,IF(X13="△",0,IF(X13="●",0)))+IF(AA13="○",1,IF(AA13="△",0,IF(AA13="●",0)))+IF(AD13="○",1,IF(AD13="△",0,IF(AD13="●",0)))</f>
        <v>11</v>
      </c>
      <c r="AJ10" s="557">
        <f>IF(C11="○",0,IF(C11="△",1,IF(C11="●",0)))+IF(I11="○",0,IF(I11="△",1,IF(I11="●",0)))+IF(L11="○",0,IF(L11="△",1,IF(L11="●",0)))+IF(O11="○",0,IF(O11="△",1,IF(O11="●",0)))+IF(R11="○",0,IF(R11="△",1,IF(R11="●",0)))+IF(U11="○",0,IF(U11="△",1,IF(U11="●",0)))+IF(X11="○",0,IF(X11="△",1,IF(X11="●",0)))+IF(AA11="○",0,IF(AA11="△",1,IF(AA11="●",0)))+IF(AD11="○",0,IF(AD11="△",1,IF(AD11="●",0)))+IF(C13="○",0,IF(C13="△",1,IF(C13="●",0)))+IF(I13="○",0,IF(I13="△",1,IF(I13="●",0)))+IF(L13="○",0,IF(L13="△",1,IF(L13="●",0)))+IF(O13="○",0,IF(O13="△",1,IF(O13="●",0)))+IF(R13="○",0,IF(R13="△",1,IF(R13="●",0)))+IF(U13="○",0,IF(U13="△",1,IF(U13="●",0)))+IF(X13="○",0,IF(X13="△",1,IF(X13="●",0)))+IF(AA13="○",0,IF(AA13="△",1,IF(AA13="●",0)))+IF(AD13="○",0,IF(AD13="△",1,IF(AD13="●",0)))</f>
        <v>2</v>
      </c>
      <c r="AK10" s="557">
        <f>IF(C11="○",0,IF(C11="△",0,IF(C11="●",1)))+IF(I11="○",0,IF(I11="△",0,IF(I11="●",1)))+IF(L11="○",0,IF(L11="△",0,IF(L11="●",1)))+IF(O11="○",0,IF(O11="△",0,IF(O11="●",1)))+IF(R11="○",0,IF(R11="△",0,IF(R11="●",1)))+IF(U11="○",0,IF(U11="△",0,IF(U11="●",1)))+IF(X11="○",0,IF(X11="△",0,IF(X11="●",1)))+IF(AA11="○",0,IF(AA11="△",0,IF(AA11="●",1)))+IF(AD11="○",0,IF(AD11="△",0,IF(AD11="●",1)))+IF(C13="○",0,IF(C13="△",0,IF(C13="●",1)))+IF(I13="○",0,IF(I13="△",0,IF(I13="●",1)))+IF(L13="○",0,IF(L13="△",0,IF(L13="●",1)))+IF(O13="○",0,IF(O13="△",0,IF(O13="●",1)))+IF(R13="○",0,IF(R13="△",0,IF(R13="●",1)))+IF(U13="○",0,IF(U13="△",0,IF(U13="●",1)))+IF(X13="○",0,IF(X13="△",0,IF(X13="●",1)))+IF(AA13="○",0,IF(AA13="△",0,IF(AA13="●",1)))+IF(AD13="○",0,IF(AD13="△",0,IF(AD13="●",1)))</f>
        <v>5</v>
      </c>
      <c r="AL10" s="557">
        <f>SUM(C10,I10,L10,O10,R10,U10,X10,AA10,AD10)+SUM(C12,I12,L12,O12,R12,U12,X12,AA12,AD12)</f>
        <v>50</v>
      </c>
      <c r="AM10" s="557">
        <f>SUM(E10,K10,N10,Q10,T10,W10,Z10,AC10,AF10)+SUM(E12,K12,N12,Q12,T12,W12,Z12,AC12,AF12)</f>
        <v>26</v>
      </c>
      <c r="AN10" s="589">
        <f>AL10-AM10</f>
        <v>24</v>
      </c>
      <c r="AO10" s="590"/>
      <c r="AP10" s="605">
        <f>RANK(AT10,AT6:AT45)</f>
        <v>2</v>
      </c>
      <c r="AQ10" s="25"/>
      <c r="AR10" s="550">
        <f>RANK(AL10,AL6:AL45,1)</f>
        <v>9</v>
      </c>
      <c r="AS10" s="550">
        <f>RANK(AN10,AN6:AN45,1)</f>
        <v>9</v>
      </c>
      <c r="AT10" s="550">
        <f>AH10*100+AS10*10+AR10</f>
        <v>3599</v>
      </c>
      <c r="AU10" s="550"/>
    </row>
    <row r="11" spans="2:47" customFormat="1" ht="11.25" customHeight="1">
      <c r="B11" s="667"/>
      <c r="C11" s="547" t="str">
        <f>IF(C10="","",IF(C10&gt;E10,"○",IF(C10=E10,"△",IF(C10&lt;E10,"●"))))</f>
        <v>●</v>
      </c>
      <c r="D11" s="543"/>
      <c r="E11" s="548"/>
      <c r="F11" s="563"/>
      <c r="G11" s="564"/>
      <c r="H11" s="565"/>
      <c r="I11" s="542" t="str">
        <f>IF(I10="","",IF(I10&gt;K10,"○",IF(I10=K10,"△",IF(I10&lt;K10,"●"))))</f>
        <v>○</v>
      </c>
      <c r="J11" s="543"/>
      <c r="K11" s="548"/>
      <c r="L11" s="542" t="str">
        <f>IF(L10="","",IF(L10&gt;N10,"○",IF(L10=N10,"△",IF(L10&lt;N10,"●"))))</f>
        <v>○</v>
      </c>
      <c r="M11" s="543"/>
      <c r="N11" s="548"/>
      <c r="O11" s="542" t="str">
        <f>IF(O10="","",IF(O10&gt;Q10,"○",IF(O10=Q10,"△",IF(O10&lt;Q10,"●"))))</f>
        <v>●</v>
      </c>
      <c r="P11" s="543"/>
      <c r="Q11" s="548"/>
      <c r="R11" s="542" t="str">
        <f>IF(R10="","",IF(R10&gt;T10,"○",IF(R10=T10,"△",IF(R10&lt;T10,"●"))))</f>
        <v>○</v>
      </c>
      <c r="S11" s="543"/>
      <c r="T11" s="548"/>
      <c r="U11" s="542" t="str">
        <f>IF(U10="","",IF(U10&gt;W10,"○",IF(U10=W10,"△",IF(U10&lt;W10,"●"))))</f>
        <v>△</v>
      </c>
      <c r="V11" s="543"/>
      <c r="W11" s="548"/>
      <c r="X11" s="542" t="str">
        <f>IF(X10="","",IF(X10&gt;Z10,"○",IF(X10=Z10,"△",IF(X10&lt;Z10,"●"))))</f>
        <v>○</v>
      </c>
      <c r="Y11" s="543"/>
      <c r="Z11" s="543"/>
      <c r="AA11" s="542" t="str">
        <f>IF(AA10="","",IF(AA10&gt;AC10,"○",IF(AA10=AC10,"△",IF(AA10&lt;AC10,"●"))))</f>
        <v>○</v>
      </c>
      <c r="AB11" s="543"/>
      <c r="AC11" s="548"/>
      <c r="AD11" s="583" t="str">
        <f>IF(AD10="","",IF(AD10&gt;AF10,"○",IF(AD10=AF10,"△",IF(AD10&lt;AF10,"●"))))</f>
        <v>○</v>
      </c>
      <c r="AE11" s="584"/>
      <c r="AF11" s="585"/>
      <c r="AG11" s="552"/>
      <c r="AH11" s="555"/>
      <c r="AI11" s="558"/>
      <c r="AJ11" s="558"/>
      <c r="AK11" s="558"/>
      <c r="AL11" s="558"/>
      <c r="AM11" s="558"/>
      <c r="AN11" s="542"/>
      <c r="AO11" s="591"/>
      <c r="AP11" s="648"/>
      <c r="AQ11" s="25"/>
      <c r="AR11" s="550"/>
      <c r="AS11" s="550"/>
      <c r="AT11" s="550"/>
      <c r="AU11" s="550"/>
    </row>
    <row r="12" spans="2:47" customFormat="1" ht="11.25" customHeight="1">
      <c r="B12" s="667"/>
      <c r="C12" s="36">
        <f>IF(H8="","",H8)</f>
        <v>1</v>
      </c>
      <c r="D12" s="27" t="s">
        <v>34</v>
      </c>
      <c r="E12" s="37">
        <f>IF(F8="","",F8)</f>
        <v>4</v>
      </c>
      <c r="F12" s="563"/>
      <c r="G12" s="564"/>
      <c r="H12" s="565"/>
      <c r="I12" s="26">
        <v>4</v>
      </c>
      <c r="J12" s="27" t="s">
        <v>34</v>
      </c>
      <c r="K12" s="28">
        <v>0</v>
      </c>
      <c r="L12" s="26">
        <v>5</v>
      </c>
      <c r="M12" s="27" t="s">
        <v>34</v>
      </c>
      <c r="N12" s="28">
        <v>0</v>
      </c>
      <c r="O12" s="26">
        <v>2</v>
      </c>
      <c r="P12" s="27" t="s">
        <v>34</v>
      </c>
      <c r="Q12" s="28">
        <v>1</v>
      </c>
      <c r="R12" s="26">
        <v>1</v>
      </c>
      <c r="S12" s="27" t="s">
        <v>34</v>
      </c>
      <c r="T12" s="28">
        <v>4</v>
      </c>
      <c r="U12" s="26">
        <v>1</v>
      </c>
      <c r="V12" s="27" t="s">
        <v>34</v>
      </c>
      <c r="W12" s="28">
        <v>3</v>
      </c>
      <c r="X12" s="26">
        <v>0</v>
      </c>
      <c r="Y12" s="27" t="s">
        <v>34</v>
      </c>
      <c r="Z12" s="29">
        <v>0</v>
      </c>
      <c r="AA12" s="26">
        <v>7</v>
      </c>
      <c r="AB12" s="27" t="s">
        <v>34</v>
      </c>
      <c r="AC12" s="28">
        <v>1</v>
      </c>
      <c r="AD12" s="26">
        <v>7</v>
      </c>
      <c r="AE12" s="27" t="s">
        <v>34</v>
      </c>
      <c r="AF12" s="29">
        <v>1</v>
      </c>
      <c r="AG12" s="552"/>
      <c r="AH12" s="555"/>
      <c r="AI12" s="558"/>
      <c r="AJ12" s="558"/>
      <c r="AK12" s="558"/>
      <c r="AL12" s="558"/>
      <c r="AM12" s="558"/>
      <c r="AN12" s="542"/>
      <c r="AO12" s="591"/>
      <c r="AP12" s="648"/>
      <c r="AQ12" s="25"/>
      <c r="AR12" s="550"/>
      <c r="AS12" s="550"/>
      <c r="AT12" s="550"/>
      <c r="AU12" s="550"/>
    </row>
    <row r="13" spans="2:47" customFormat="1" ht="11.25" customHeight="1">
      <c r="B13" s="668"/>
      <c r="C13" s="604" t="str">
        <f>IF(C12="","",IF(C12&gt;E12,"○",IF(C12=E12,"△",IF(C12&lt;E12,"●"))))</f>
        <v>●</v>
      </c>
      <c r="D13" s="587"/>
      <c r="E13" s="588"/>
      <c r="F13" s="601"/>
      <c r="G13" s="602"/>
      <c r="H13" s="603"/>
      <c r="I13" s="586" t="str">
        <f>IF(I12="","",IF(I12&gt;K12,"○",IF(I12=K12,"△",IF(I12&lt;K12,"●"))))</f>
        <v>○</v>
      </c>
      <c r="J13" s="587"/>
      <c r="K13" s="588"/>
      <c r="L13" s="586" t="str">
        <f>IF(L12="","",IF(L12&gt;N12,"○",IF(L12=N12,"△",IF(L12&lt;N12,"●"))))</f>
        <v>○</v>
      </c>
      <c r="M13" s="587"/>
      <c r="N13" s="588"/>
      <c r="O13" s="586" t="str">
        <f>IF(O12="","",IF(O12&gt;Q12,"○",IF(O12=Q12,"△",IF(O12&lt;Q12,"●"))))</f>
        <v>○</v>
      </c>
      <c r="P13" s="587"/>
      <c r="Q13" s="588"/>
      <c r="R13" s="586" t="str">
        <f>IF(R12="","",IF(R12&gt;T12,"○",IF(R12=T12,"△",IF(R12&lt;T12,"●"))))</f>
        <v>●</v>
      </c>
      <c r="S13" s="587"/>
      <c r="T13" s="588"/>
      <c r="U13" s="586" t="str">
        <f>IF(U12="","",IF(U12&gt;W12,"○",IF(U12=W12,"△",IF(U12&lt;W12,"●"))))</f>
        <v>●</v>
      </c>
      <c r="V13" s="587"/>
      <c r="W13" s="588"/>
      <c r="X13" s="586" t="str">
        <f>IF(X12="","",IF(X12&gt;Z12,"○",IF(X12=Z12,"△",IF(X12&lt;Z12,"●"))))</f>
        <v>△</v>
      </c>
      <c r="Y13" s="587"/>
      <c r="Z13" s="587"/>
      <c r="AA13" s="586" t="str">
        <f>IF(AA12="","",IF(AA12&gt;AC12,"○",IF(AA12=AC12,"△",IF(AA12&lt;AC12,"●"))))</f>
        <v>○</v>
      </c>
      <c r="AB13" s="587"/>
      <c r="AC13" s="588"/>
      <c r="AD13" s="586" t="str">
        <f>IF(AD12="","",IF(AD12&gt;AF12,"○",IF(AD12=AF12,"△",IF(AD12&lt;AF12,"●"))))</f>
        <v>○</v>
      </c>
      <c r="AE13" s="587"/>
      <c r="AF13" s="588"/>
      <c r="AG13" s="553"/>
      <c r="AH13" s="556"/>
      <c r="AI13" s="559"/>
      <c r="AJ13" s="559"/>
      <c r="AK13" s="559"/>
      <c r="AL13" s="559"/>
      <c r="AM13" s="559"/>
      <c r="AN13" s="586"/>
      <c r="AO13" s="592"/>
      <c r="AP13" s="648"/>
      <c r="AQ13" s="25"/>
      <c r="AR13" s="550"/>
      <c r="AS13" s="550"/>
      <c r="AT13" s="550"/>
      <c r="AU13" s="550"/>
    </row>
    <row r="14" spans="2:47" customFormat="1" ht="11.25" customHeight="1">
      <c r="B14" s="615" t="s">
        <v>36</v>
      </c>
      <c r="C14" s="30">
        <f>IF(K6="","",K6)</f>
        <v>1</v>
      </c>
      <c r="D14" s="31" t="s">
        <v>34</v>
      </c>
      <c r="E14" s="32">
        <f>IF(I6="","",I6)</f>
        <v>2</v>
      </c>
      <c r="F14" s="117">
        <f>IF(K10="","",K10)</f>
        <v>0</v>
      </c>
      <c r="G14" s="31" t="s">
        <v>34</v>
      </c>
      <c r="H14" s="32">
        <f>IF(I10="","",I10)</f>
        <v>3</v>
      </c>
      <c r="I14" s="560"/>
      <c r="J14" s="561"/>
      <c r="K14" s="562"/>
      <c r="L14" s="33">
        <v>3</v>
      </c>
      <c r="M14" s="31" t="s">
        <v>34</v>
      </c>
      <c r="N14" s="34">
        <v>1</v>
      </c>
      <c r="O14" s="33">
        <v>1</v>
      </c>
      <c r="P14" s="31" t="s">
        <v>34</v>
      </c>
      <c r="Q14" s="34">
        <v>0</v>
      </c>
      <c r="R14" s="33">
        <v>2</v>
      </c>
      <c r="S14" s="31" t="s">
        <v>34</v>
      </c>
      <c r="T14" s="34">
        <v>1</v>
      </c>
      <c r="U14" s="33">
        <v>1</v>
      </c>
      <c r="V14" s="31" t="s">
        <v>34</v>
      </c>
      <c r="W14" s="34">
        <v>2</v>
      </c>
      <c r="X14" s="35">
        <v>0</v>
      </c>
      <c r="Y14" s="31" t="s">
        <v>34</v>
      </c>
      <c r="Z14" s="35">
        <v>4</v>
      </c>
      <c r="AA14" s="33">
        <v>0</v>
      </c>
      <c r="AB14" s="31" t="s">
        <v>34</v>
      </c>
      <c r="AC14" s="34">
        <v>2</v>
      </c>
      <c r="AD14" s="33">
        <v>2</v>
      </c>
      <c r="AE14" s="31" t="s">
        <v>34</v>
      </c>
      <c r="AF14" s="35">
        <v>0</v>
      </c>
      <c r="AG14" s="551">
        <f>IF(C15="○",1,IF(C15="△",1,IF(C15="●",1)))+IF(F15="○",1,IF(F15="△",1,IF(F15="●",1)))+IF(L15="○",1,IF(L15="△",1,IF(L15="●",1)))+IF(O15="○",1,IF(O15="△",1,IF(O15="●",1)))+IF(R15="○",1,IF(R15="△",1,IF(R15="●",1)))+IF(U15="○",1,IF(U15="△",1,IF(U15="●",1)))+IF(X15="○",1,IF(X15="△",1,IF(X15="●",1)))+IF(AA15="○",1,IF(AA15="△",1,IF(AA15="●",1)))+IF(AD15="○",1,IF(AD15="△",1,IF(AD15="●",1)))+IF(C17="○",1,IF(C17="△",1,IF(C17="●",1)))+IF(F17="○",1,IF(F17="△",1,IF(F17="●",1)))+IF(L17="○",1,IF(L17="△",1,IF(L17="●",1)))+IF(O17="○",1,IF(O17="△",1,IF(O17="●",1)))+IF(R17="○",1,IF(R17="△",1,IF(R17="●",1)))+IF(U17="○",1,IF(U17="△",1,IF(U17="●",1)))+IF(X17="○",1,IF(X17="△",1,IF(X17="●",1)))+IF(AA17="○",1,IF(AA17="△",1,IF(AA17="●",1)))+IF(AD17="○",1,IF(AD17="△",1,IF(AD17="●",1)))</f>
        <v>18</v>
      </c>
      <c r="AH14" s="554">
        <f>AI14*3+AJ14</f>
        <v>28</v>
      </c>
      <c r="AI14" s="557">
        <f>IF(C15="○",1,IF(C15="△",0,IF(C15="●",0)))+IF(F15="○",1,IF(F15="△",0,IF(F15="●",0)))+IF(L15="○",1,IF(L15="△",0,IF(L15="●",0)))+IF(O15="○",1,IF(O15="△",0,IF(O15="●",0)))+IF(R15="○",1,IF(R15="△",0,IF(R15="●",0)))+IF(U15="○",1,IF(U15="△",0,IF(U15="●",0)))+IF(X15="○",1,IF(X15="△",0,IF(X15="●",0)))+IF(AA15="○",1,IF(AA15="△",0,IF(AA15="●",0)))+IF(AD15="○",1,IF(AD15="△",0,IF(AD15="●",0)))+IF(C17="○",1,IF(C17="△",0,IF(C17="●",0)))+IF(F17="○",1,IF(F17="△",0,IF(F17="●",0)))+IF(L17="○",1,IF(L17="△",0,IF(L17="●",0)))+IF(O17="○",1,IF(O17="△",0,IF(O17="●",0)))+IF(R17="○",1,IF(R17="△",0,IF(R17="●",0)))+IF(U17="○",1,IF(U17="△",0,IF(U17="●",0)))+IF(X17="○",1,IF(X17="△",0,IF(X17="●",0)))+IF(AA17="○",1,IF(AA17="△",0,IF(AA17="●",0)))+IF(AD17="○",1,IF(AD17="△",0,IF(AD17="●",0)))</f>
        <v>9</v>
      </c>
      <c r="AJ14" s="557">
        <f>IF(C15="○",0,IF(C15="△",1,IF(C15="●",0)))+IF(F15="○",0,IF(F15="△",1,IF(F15="●",0)))+IF(L15="○",0,IF(L15="△",1,IF(L15="●",0)))+IF(O15="○",0,IF(O15="△",1,IF(O15="●",0)))+IF(R15="○",0,IF(R15="△",1,IF(R15="●",0)))+IF(U15="○",0,IF(U15="△",1,IF(U15="●",0)))+IF(X15="○",0,IF(X15="△",1,IF(X15="●",0)))+IF(AA15="○",0,IF(AA15="△",1,IF(AA15="●",0)))+IF(AD15="○",0,IF(AD15="△",1,IF(AD15="●",0)))+IF(C17="○",0,IF(C17="△",1,IF(C17="●",0)))+IF(F17="○",0,IF(F17="△",1,IF(F17="●",0)))+IF(L17="○",0,IF(L17="△",1,IF(L17="●",0)))+IF(O17="○",0,IF(O17="△",1,IF(O17="●",0)))+IF(R17="○",0,IF(R17="△",1,IF(R17="●",0)))+IF(U17="○",0,IF(U17="△",1,IF(U17="●",0)))+IF(X17="○",0,IF(X17="△",1,IF(X17="●",0)))+IF(AA17="○",0,IF(AA17="△",1,IF(AA17="●",0)))+IF(AD17="○",0,IF(AD17="△",1,IF(AD17="●",0)))</f>
        <v>1</v>
      </c>
      <c r="AK14" s="557">
        <f>IF(C15="○",0,IF(C15="△",0,IF(C15="●",1)))+IF(F15="○",0,IF(F15="△",0,IF(F15="●",1)))+IF(L15="○",0,IF(L15="△",0,IF(L15="●",1)))+IF(O15="○",0,IF(O15="△",0,IF(O15="●",1)))+IF(R15="○",0,IF(R15="△",0,IF(R15="●",1)))+IF(U15="○",0,IF(U15="△",0,IF(U15="●",1)))+IF(X15="○",0,IF(X15="△",0,IF(X15="●",1)))+IF(AA15="○",0,IF(AA15="△",0,IF(AA15="●",1)))+IF(AD15="○",0,IF(AD15="△",0,IF(AD15="●",1)))+IF(C17="○",0,IF(C17="△",0,IF(C17="●",1)))+IF(F17="○",0,IF(F17="△",0,IF(F17="●",1)))+IF(L17="○",0,IF(L17="△",0,IF(L17="●",1)))+IF(O17="○",0,IF(O17="△",0,IF(O17="●",1)))+IF(R17="○",0,IF(R17="△",0,IF(R17="●",1)))+IF(U17="○",0,IF(U17="△",0,IF(U17="●",1)))+IF(X17="○",0,IF(X17="△",0,IF(X17="●",1)))+IF(AA17="○",0,IF(AA17="△",0,IF(AA17="●",1)))+IF(AD17="○",0,IF(AD17="△",0,IF(AD17="●",1)))</f>
        <v>8</v>
      </c>
      <c r="AL14" s="557">
        <f>SUM(C14,F14,L14,O14,R14,U14,X14,AA14,AD14)+SUM(C16,F16,L16,O16,R16,U16,X16,AA16,AD16)</f>
        <v>29</v>
      </c>
      <c r="AM14" s="557">
        <f>SUM(E14,H14,N14,Q14,T14,W14,Z14,AC14,AF14)+SUM(E16,H16,N16,Q16,T16,W16,Z16,AC16,AF16)</f>
        <v>28</v>
      </c>
      <c r="AN14" s="589">
        <f>AL14-AM14</f>
        <v>1</v>
      </c>
      <c r="AO14" s="590"/>
      <c r="AP14" s="575">
        <f>RANK(AT14,AT6:AT45)</f>
        <v>6</v>
      </c>
      <c r="AQ14" s="25"/>
      <c r="AR14" s="550">
        <f>RANK(AL14,AL6:AL45,1)</f>
        <v>4</v>
      </c>
      <c r="AS14" s="550">
        <f>RANK(AN14,AN6:AN45,1)</f>
        <v>5</v>
      </c>
      <c r="AT14" s="550">
        <f>AH14*100+AS14*10+AR14</f>
        <v>2854</v>
      </c>
      <c r="AU14" s="550"/>
    </row>
    <row r="15" spans="2:47" customFormat="1" ht="11.25" customHeight="1">
      <c r="B15" s="616"/>
      <c r="C15" s="547" t="str">
        <f>IF(C14="","",IF(C14&gt;E14,"○",IF(C14=E14,"△",IF(C14&lt;E14,"●"))))</f>
        <v>●</v>
      </c>
      <c r="D15" s="543"/>
      <c r="E15" s="548"/>
      <c r="F15" s="542" t="str">
        <f>IF(F14="","",IF(F14&gt;H14,"○",IF(F14=H14,"△",IF(F14&lt;H14,"●"))))</f>
        <v>●</v>
      </c>
      <c r="G15" s="543"/>
      <c r="H15" s="548"/>
      <c r="I15" s="563"/>
      <c r="J15" s="564"/>
      <c r="K15" s="565"/>
      <c r="L15" s="542" t="str">
        <f>IF(L14="","",IF(L14&gt;N14,"○",IF(L14=N14,"△",IF(L14&lt;N14,"●"))))</f>
        <v>○</v>
      </c>
      <c r="M15" s="543"/>
      <c r="N15" s="548"/>
      <c r="O15" s="542" t="str">
        <f>IF(O14="","",IF(O14&gt;Q14,"○",IF(O14=Q14,"△",IF(O14&lt;Q14,"●"))))</f>
        <v>○</v>
      </c>
      <c r="P15" s="543"/>
      <c r="Q15" s="548"/>
      <c r="R15" s="542" t="str">
        <f>IF(R14="","",IF(R14&gt;T14,"○",IF(R14=T14,"△",IF(R14&lt;T14,"●"))))</f>
        <v>○</v>
      </c>
      <c r="S15" s="543"/>
      <c r="T15" s="548"/>
      <c r="U15" s="542" t="str">
        <f>IF(U14="","",IF(U14&gt;W14,"○",IF(U14=W14,"△",IF(U14&lt;W14,"●"))))</f>
        <v>●</v>
      </c>
      <c r="V15" s="543"/>
      <c r="W15" s="548"/>
      <c r="X15" s="542" t="str">
        <f>IF(X14="","",IF(X14&gt;Z14,"○",IF(X14=Z14,"△",IF(X14&lt;Z14,"●"))))</f>
        <v>●</v>
      </c>
      <c r="Y15" s="543"/>
      <c r="Z15" s="543"/>
      <c r="AA15" s="542" t="str">
        <f>IF(AA14="","",IF(AA14&gt;AC14,"○",IF(AA14=AC14,"△",IF(AA14&lt;AC14,"●"))))</f>
        <v>●</v>
      </c>
      <c r="AB15" s="543"/>
      <c r="AC15" s="548"/>
      <c r="AD15" s="583" t="str">
        <f>IF(AD14="","",IF(AD14&gt;AF14,"○",IF(AD14=AF14,"△",IF(AD14&lt;AF14,"●"))))</f>
        <v>○</v>
      </c>
      <c r="AE15" s="584"/>
      <c r="AF15" s="585"/>
      <c r="AG15" s="552"/>
      <c r="AH15" s="555"/>
      <c r="AI15" s="558"/>
      <c r="AJ15" s="558"/>
      <c r="AK15" s="558"/>
      <c r="AL15" s="558"/>
      <c r="AM15" s="558"/>
      <c r="AN15" s="542"/>
      <c r="AO15" s="591"/>
      <c r="AP15" s="576"/>
      <c r="AQ15" s="25"/>
      <c r="AR15" s="550"/>
      <c r="AS15" s="550"/>
      <c r="AT15" s="550"/>
      <c r="AU15" s="550"/>
    </row>
    <row r="16" spans="2:47" customFormat="1" ht="11.25" customHeight="1">
      <c r="B16" s="616"/>
      <c r="C16" s="36">
        <f>IF(K8="","",K8)</f>
        <v>1</v>
      </c>
      <c r="D16" s="27" t="s">
        <v>35</v>
      </c>
      <c r="E16" s="37">
        <f>IF(I8="","",I8)</f>
        <v>0</v>
      </c>
      <c r="F16" s="39">
        <f>IF(K12="","",K12)</f>
        <v>0</v>
      </c>
      <c r="G16" s="27" t="s">
        <v>35</v>
      </c>
      <c r="H16" s="37">
        <f>IF(I12="","",I12)</f>
        <v>4</v>
      </c>
      <c r="I16" s="563"/>
      <c r="J16" s="564"/>
      <c r="K16" s="565"/>
      <c r="L16" s="26">
        <v>1</v>
      </c>
      <c r="M16" s="27" t="s">
        <v>35</v>
      </c>
      <c r="N16" s="28">
        <v>0</v>
      </c>
      <c r="O16" s="26">
        <v>4</v>
      </c>
      <c r="P16" s="27" t="s">
        <v>35</v>
      </c>
      <c r="Q16" s="28">
        <v>2</v>
      </c>
      <c r="R16" s="26">
        <v>0</v>
      </c>
      <c r="S16" s="27" t="s">
        <v>35</v>
      </c>
      <c r="T16" s="28">
        <v>2</v>
      </c>
      <c r="U16" s="26">
        <v>1</v>
      </c>
      <c r="V16" s="27" t="s">
        <v>35</v>
      </c>
      <c r="W16" s="28">
        <v>1</v>
      </c>
      <c r="X16" s="29">
        <v>4</v>
      </c>
      <c r="Y16" s="27" t="s">
        <v>35</v>
      </c>
      <c r="Z16" s="29">
        <v>2</v>
      </c>
      <c r="AA16" s="26">
        <v>0</v>
      </c>
      <c r="AB16" s="27" t="s">
        <v>35</v>
      </c>
      <c r="AC16" s="28">
        <v>1</v>
      </c>
      <c r="AD16" s="26">
        <v>8</v>
      </c>
      <c r="AE16" s="27" t="s">
        <v>35</v>
      </c>
      <c r="AF16" s="29">
        <v>1</v>
      </c>
      <c r="AG16" s="552"/>
      <c r="AH16" s="555"/>
      <c r="AI16" s="558"/>
      <c r="AJ16" s="558"/>
      <c r="AK16" s="558"/>
      <c r="AL16" s="558"/>
      <c r="AM16" s="558"/>
      <c r="AN16" s="542"/>
      <c r="AO16" s="591"/>
      <c r="AP16" s="576"/>
      <c r="AQ16" s="25"/>
      <c r="AR16" s="550"/>
      <c r="AS16" s="550"/>
      <c r="AT16" s="550"/>
      <c r="AU16" s="550"/>
    </row>
    <row r="17" spans="2:47" customFormat="1" ht="11.25" customHeight="1">
      <c r="B17" s="617"/>
      <c r="C17" s="604" t="str">
        <f>IF(C16="","",IF(C16&gt;E16,"○",IF(C16=E16,"△",IF(C16&lt;E16,"●"))))</f>
        <v>○</v>
      </c>
      <c r="D17" s="587"/>
      <c r="E17" s="588"/>
      <c r="F17" s="586" t="str">
        <f>IF(F16="","",IF(F16&gt;H16,"○",IF(F16=H16,"△",IF(F16&lt;H16,"●"))))</f>
        <v>●</v>
      </c>
      <c r="G17" s="587"/>
      <c r="H17" s="588"/>
      <c r="I17" s="601"/>
      <c r="J17" s="602"/>
      <c r="K17" s="603"/>
      <c r="L17" s="586" t="str">
        <f>IF(L16="","",IF(L16&gt;N16,"○",IF(L16=N16,"△",IF(L16&lt;N16,"●"))))</f>
        <v>○</v>
      </c>
      <c r="M17" s="587"/>
      <c r="N17" s="588"/>
      <c r="O17" s="586" t="str">
        <f>IF(O16="","",IF(O16&gt;Q16,"○",IF(O16=Q16,"△",IF(O16&lt;Q16,"●"))))</f>
        <v>○</v>
      </c>
      <c r="P17" s="587"/>
      <c r="Q17" s="588"/>
      <c r="R17" s="586" t="str">
        <f>IF(R16="","",IF(R16&gt;T16,"○",IF(R16=T16,"△",IF(R16&lt;T16,"●"))))</f>
        <v>●</v>
      </c>
      <c r="S17" s="587"/>
      <c r="T17" s="588"/>
      <c r="U17" s="586" t="str">
        <f>IF(U16="","",IF(U16&gt;W16,"○",IF(U16=W16,"△",IF(U16&lt;W16,"●"))))</f>
        <v>△</v>
      </c>
      <c r="V17" s="587"/>
      <c r="W17" s="588"/>
      <c r="X17" s="586" t="str">
        <f>IF(X16="","",IF(X16&gt;Z16,"○",IF(X16=Z16,"△",IF(X16&lt;Z16,"●"))))</f>
        <v>○</v>
      </c>
      <c r="Y17" s="587"/>
      <c r="Z17" s="587"/>
      <c r="AA17" s="586" t="str">
        <f>IF(AA16="","",IF(AA16&gt;AC16,"○",IF(AA16=AC16,"△",IF(AA16&lt;AC16,"●"))))</f>
        <v>●</v>
      </c>
      <c r="AB17" s="587"/>
      <c r="AC17" s="588"/>
      <c r="AD17" s="586" t="str">
        <f>IF(AD16="","",IF(AD16&gt;AF16,"○",IF(AD16=AF16,"△",IF(AD16&lt;AF16,"●"))))</f>
        <v>○</v>
      </c>
      <c r="AE17" s="587"/>
      <c r="AF17" s="588"/>
      <c r="AG17" s="553"/>
      <c r="AH17" s="556"/>
      <c r="AI17" s="559"/>
      <c r="AJ17" s="559"/>
      <c r="AK17" s="559"/>
      <c r="AL17" s="559"/>
      <c r="AM17" s="559"/>
      <c r="AN17" s="586"/>
      <c r="AO17" s="592"/>
      <c r="AP17" s="605"/>
      <c r="AQ17" s="25"/>
      <c r="AR17" s="550"/>
      <c r="AS17" s="550"/>
      <c r="AT17" s="550"/>
      <c r="AU17" s="550"/>
    </row>
    <row r="18" spans="2:47" customFormat="1" ht="11.25" customHeight="1">
      <c r="B18" s="612" t="s">
        <v>38</v>
      </c>
      <c r="C18" s="30">
        <f>IF(N6="","",N6)</f>
        <v>2</v>
      </c>
      <c r="D18" s="31" t="s">
        <v>35</v>
      </c>
      <c r="E18" s="32">
        <f>IF(L6="","",L6)</f>
        <v>2</v>
      </c>
      <c r="F18" s="117">
        <f>IF(N10="","",N10)</f>
        <v>0</v>
      </c>
      <c r="G18" s="31" t="s">
        <v>35</v>
      </c>
      <c r="H18" s="32">
        <f>IF(L10="","",L10)</f>
        <v>4</v>
      </c>
      <c r="I18" s="117">
        <f>IF(N14="","",N14)</f>
        <v>1</v>
      </c>
      <c r="J18" s="31" t="s">
        <v>35</v>
      </c>
      <c r="K18" s="32">
        <f>IF(L14="","",L14)</f>
        <v>3</v>
      </c>
      <c r="L18" s="560"/>
      <c r="M18" s="561"/>
      <c r="N18" s="562"/>
      <c r="O18" s="33">
        <v>2</v>
      </c>
      <c r="P18" s="31" t="s">
        <v>35</v>
      </c>
      <c r="Q18" s="34">
        <v>1</v>
      </c>
      <c r="R18" s="33">
        <v>2</v>
      </c>
      <c r="S18" s="31" t="s">
        <v>35</v>
      </c>
      <c r="T18" s="34">
        <v>1</v>
      </c>
      <c r="U18" s="33">
        <v>0</v>
      </c>
      <c r="V18" s="31" t="s">
        <v>35</v>
      </c>
      <c r="W18" s="34">
        <v>3</v>
      </c>
      <c r="X18" s="35">
        <v>1</v>
      </c>
      <c r="Y18" s="31" t="s">
        <v>35</v>
      </c>
      <c r="Z18" s="35">
        <v>0</v>
      </c>
      <c r="AA18" s="33">
        <v>1</v>
      </c>
      <c r="AB18" s="31" t="s">
        <v>35</v>
      </c>
      <c r="AC18" s="34">
        <v>1</v>
      </c>
      <c r="AD18" s="33">
        <v>6</v>
      </c>
      <c r="AE18" s="31" t="s">
        <v>35</v>
      </c>
      <c r="AF18" s="35">
        <v>0</v>
      </c>
      <c r="AG18" s="551">
        <f>IF(C19="○",1,IF(C19="△",1,IF(C19="●",1)))+IF(F19="○",1,IF(F19="△",1,IF(F19="●",1)))+IF(I19="○",1,IF(I19="△",1,IF(I19="●",1)))+IF(O19="○",1,IF(O19="△",1,IF(O19="●",1)))+IF(R19="○",1,IF(R19="△",1,IF(R19="●",1)))+IF(U19="○",1,IF(U19="△",1,IF(U19="●",1)))+IF(X19="○",1,IF(X19="△",1,IF(X19="●",1)))+IF(AA19="○",1,IF(AA19="△",1,IF(AA19="●",1)))+IF(AD19="○",1,IF(AD19="△",1,IF(AD19="●",1)))+IF(C21="○",1,IF(C21="△",1,IF(C21="●",1)))+IF(F21="○",1,IF(F21="△",1,IF(F21="●",1)))+IF(I21="○",1,IF(I21="△",1,IF(I21="●",1)))+IF(O21="○",1,IF(O21="△",1,IF(O21="●",1)))+IF(R21="○",1,IF(R21="△",1,IF(R21="●",1)))+IF(U21="○",1,IF(U21="△",1,IF(U21="●",1)))+IF(X21="○",1,IF(X21="△",1,IF(X21="●",1)))+IF(AA21="○",1,IF(AA21="△",1,IF(AA21="●",1)))+IF(AD21="○",1,IF(AD21="△",1,IF(AD21="●",1)))</f>
        <v>18</v>
      </c>
      <c r="AH18" s="554">
        <f>AI18*3+AJ18</f>
        <v>24</v>
      </c>
      <c r="AI18" s="557">
        <f>IF(C19="○",1,IF(C19="△",0,IF(C19="●",0)))+IF(F19="○",1,IF(F19="△",0,IF(F19="●",0)))+IF(I19="○",1,IF(I19="△",0,IF(I19="●",0)))+IF(O19="○",1,IF(O19="△",0,IF(O19="●",0)))+IF(R19="○",1,IF(R19="△",0,IF(R19="●",0)))+IF(U19="○",1,IF(U19="△",0,IF(U19="●",0)))+IF(X19="○",1,IF(X19="△",0,IF(X19="●",0)))+IF(AA19="○",1,IF(AA19="△",0,IF(AA19="●",0)))+IF(AD19="○",1,IF(AD19="△",0,IF(AD19="●",0)))+IF(C21="○",1,IF(C21="△",0,IF(C21="●",0)))+IF(F21="○",1,IF(F21="△",0,IF(F21="●",0)))+IF(I21="○",1,IF(I21="△",0,IF(I21="●",0)))+IF(O21="○",1,IF(O21="△",0,IF(O21="●",0)))+IF(R21="○",1,IF(R21="△",0,IF(R21="●",0)))+IF(U21="○",1,IF(U21="△",0,IF(U21="●",0)))+IF(X21="○",1,IF(X21="△",0,IF(X21="●",0)))+IF(AA21="○",1,IF(AA21="△",0,IF(AA21="●",0)))+IF(AD21="○",1,IF(AD21="△",0,IF(AD21="●",0)))</f>
        <v>7</v>
      </c>
      <c r="AJ18" s="557">
        <f>IF(C19="○",0,IF(C19="△",1,IF(C19="●",0)))+IF(F19="○",0,IF(F19="△",1,IF(F19="●",0)))+IF(I19="○",0,IF(I19="△",1,IF(I19="●",0)))+IF(O19="○",0,IF(O19="△",1,IF(O19="●",0)))+IF(R19="○",0,IF(R19="△",1,IF(R19="●",0)))+IF(U19="○",0,IF(U19="△",1,IF(U19="●",0)))+IF(X19="○",0,IF(X19="△",1,IF(X19="●",0)))+IF(AA19="○",0,IF(AA19="△",1,IF(AA19="●",0)))+IF(AD19="○",0,IF(AD19="△",1,IF(AD19="●",0)))+IF(C21="○",0,IF(C21="△",1,IF(C21="●",0)))+IF(F21="○",0,IF(F21="△",1,IF(F21="●",0)))+IF(I21="○",0,IF(I21="△",1,IF(I21="●",0)))+IF(O21="○",0,IF(O21="△",1,IF(O21="●",0)))+IF(R21="○",0,IF(R21="△",1,IF(R21="●",0)))+IF(U21="○",0,IF(U21="△",1,IF(U21="●",0)))+IF(X21="○",0,IF(X21="△",1,IF(X21="●",0)))+IF(AA21="○",0,IF(AA21="△",1,IF(AA21="●",0)))+IF(AD21="○",0,IF(AD21="△",1,IF(AD21="●",0)))</f>
        <v>3</v>
      </c>
      <c r="AK18" s="557">
        <f>IF(C19="○",0,IF(C19="△",0,IF(C19="●",1)))+IF(F19="○",0,IF(F19="△",0,IF(F19="●",1)))+IF(I19="○",0,IF(I19="△",0,IF(I19="●",1)))+IF(O19="○",0,IF(O19="△",0,IF(O19="●",1)))+IF(R19="○",0,IF(R19="△",0,IF(R19="●",1)))+IF(U19="○",0,IF(U19="△",0,IF(U19="●",1)))+IF(X19="○",0,IF(X19="△",0,IF(X19="●",1)))+IF(AA19="○",0,IF(AA19="△",0,IF(AA19="●",1)))+IF(AD19="○",0,IF(AD19="△",0,IF(AD19="●",1)))+IF(C21="○",0,IF(C21="△",0,IF(C21="●",1)))+IF(F21="○",0,IF(F21="△",0,IF(F21="●",1)))+IF(I21="○",0,IF(I21="△",0,IF(I21="●",1)))+IF(O21="○",0,IF(O21="△",0,IF(O21="●",1)))+IF(R21="○",0,IF(R21="△",0,IF(R21="●",1)))+IF(U21="○",0,IF(U21="△",0,IF(U21="●",1)))+IF(X21="○",0,IF(X21="△",0,IF(X21="●",1)))+IF(AA21="○",0,IF(AA21="△",0,IF(AA21="●",1)))+IF(AD21="○",0,IF(AD21="△",0,IF(AD21="●",1)))</f>
        <v>8</v>
      </c>
      <c r="AL18" s="557">
        <f>SUM(C18,F18,I18,O18,R18,U18,X18,AA18,AD18)+SUM(C20,F20,I20,O20,R20,U20,X20,AA20,AD20)</f>
        <v>30</v>
      </c>
      <c r="AM18" s="557">
        <f>SUM(E18,H18,K18,Q18,T18,W18,Z18,AC18,AF18)+SUM(E20,H20,K20,Q20,T20,W20,Z20,AC20,AF20)</f>
        <v>35</v>
      </c>
      <c r="AN18" s="589">
        <f>AL18-AM18</f>
        <v>-5</v>
      </c>
      <c r="AO18" s="590"/>
      <c r="AP18" s="575">
        <f>RANK(AT18,AT6:AT45)</f>
        <v>7</v>
      </c>
      <c r="AQ18" s="25"/>
      <c r="AR18" s="550">
        <f>RANK(AL18,AL6:AL45,1)</f>
        <v>5</v>
      </c>
      <c r="AS18" s="550">
        <f>RANK(AN18,AN6:AN45,1)</f>
        <v>3</v>
      </c>
      <c r="AT18" s="550">
        <f>AH18*100+AS18*10+AR18</f>
        <v>2435</v>
      </c>
      <c r="AU18" s="550"/>
    </row>
    <row r="19" spans="2:47" customFormat="1" ht="11.25" customHeight="1">
      <c r="B19" s="613"/>
      <c r="C19" s="547" t="str">
        <f>IF(C18="","",IF(C18&gt;E18,"○",IF(C18=E18,"△",IF(C18&lt;E18,"●"))))</f>
        <v>△</v>
      </c>
      <c r="D19" s="543"/>
      <c r="E19" s="548"/>
      <c r="F19" s="542" t="str">
        <f>IF(F18="","",IF(F18&gt;H18,"○",IF(F18=H18,"△",IF(F18&lt;H18,"●"))))</f>
        <v>●</v>
      </c>
      <c r="G19" s="543"/>
      <c r="H19" s="548"/>
      <c r="I19" s="542" t="str">
        <f>IF(I18="","",IF(I18&gt;K18,"○",IF(I18=K18,"△",IF(I18&lt;K18,"●"))))</f>
        <v>●</v>
      </c>
      <c r="J19" s="543"/>
      <c r="K19" s="548"/>
      <c r="L19" s="563"/>
      <c r="M19" s="564"/>
      <c r="N19" s="565"/>
      <c r="O19" s="542" t="str">
        <f>IF(O18="","",IF(O18&gt;Q18,"○",IF(O18=Q18,"△",IF(O18&lt;Q18,"●"))))</f>
        <v>○</v>
      </c>
      <c r="P19" s="543"/>
      <c r="Q19" s="548"/>
      <c r="R19" s="542" t="str">
        <f>IF(R18="","",IF(R18&gt;T18,"○",IF(R18=T18,"△",IF(R18&lt;T18,"●"))))</f>
        <v>○</v>
      </c>
      <c r="S19" s="543"/>
      <c r="T19" s="548"/>
      <c r="U19" s="542" t="str">
        <f>IF(U18="","",IF(U18&gt;W18,"○",IF(U18=W18,"△",IF(U18&lt;W18,"●"))))</f>
        <v>●</v>
      </c>
      <c r="V19" s="543"/>
      <c r="W19" s="548"/>
      <c r="X19" s="542" t="str">
        <f>IF(X18="","",IF(X18&gt;Z18,"○",IF(X18=Z18,"△",IF(X18&lt;Z18,"●"))))</f>
        <v>○</v>
      </c>
      <c r="Y19" s="543"/>
      <c r="Z19" s="543"/>
      <c r="AA19" s="542" t="str">
        <f>IF(AA18="","",IF(AA18&gt;AC18,"○",IF(AA18=AC18,"△",IF(AA18&lt;AC18,"●"))))</f>
        <v>△</v>
      </c>
      <c r="AB19" s="543"/>
      <c r="AC19" s="548"/>
      <c r="AD19" s="583" t="str">
        <f>IF(AD18="","",IF(AD18&gt;AF18,"○",IF(AD18=AF18,"△",IF(AD18&lt;AF18,"●"))))</f>
        <v>○</v>
      </c>
      <c r="AE19" s="584"/>
      <c r="AF19" s="585"/>
      <c r="AG19" s="552"/>
      <c r="AH19" s="555"/>
      <c r="AI19" s="558"/>
      <c r="AJ19" s="558"/>
      <c r="AK19" s="558"/>
      <c r="AL19" s="558"/>
      <c r="AM19" s="558"/>
      <c r="AN19" s="542"/>
      <c r="AO19" s="591"/>
      <c r="AP19" s="576"/>
      <c r="AQ19" s="25"/>
      <c r="AR19" s="550"/>
      <c r="AS19" s="550"/>
      <c r="AT19" s="550"/>
      <c r="AU19" s="550"/>
    </row>
    <row r="20" spans="2:47" customFormat="1" ht="11.25" customHeight="1">
      <c r="B20" s="613"/>
      <c r="C20" s="36">
        <f>IF(N8="","",N8)</f>
        <v>1</v>
      </c>
      <c r="D20" s="27" t="s">
        <v>35</v>
      </c>
      <c r="E20" s="37">
        <f>IF(L8="","",L8)</f>
        <v>5</v>
      </c>
      <c r="F20" s="39">
        <f>IF(N12="","",N12)</f>
        <v>0</v>
      </c>
      <c r="G20" s="27" t="s">
        <v>35</v>
      </c>
      <c r="H20" s="37">
        <f>IF(L12="","",L12)</f>
        <v>5</v>
      </c>
      <c r="I20" s="39">
        <f>IF(N16="","",N16)</f>
        <v>0</v>
      </c>
      <c r="J20" s="27" t="s">
        <v>35</v>
      </c>
      <c r="K20" s="37">
        <f>IF(L16="","",L16)</f>
        <v>1</v>
      </c>
      <c r="L20" s="563"/>
      <c r="M20" s="564"/>
      <c r="N20" s="565"/>
      <c r="O20" s="26">
        <v>3</v>
      </c>
      <c r="P20" s="27" t="s">
        <v>35</v>
      </c>
      <c r="Q20" s="28">
        <v>3</v>
      </c>
      <c r="R20" s="26">
        <v>1</v>
      </c>
      <c r="S20" s="27" t="s">
        <v>35</v>
      </c>
      <c r="T20" s="28">
        <v>2</v>
      </c>
      <c r="U20" s="26">
        <v>0</v>
      </c>
      <c r="V20" s="27" t="s">
        <v>35</v>
      </c>
      <c r="W20" s="28">
        <v>2</v>
      </c>
      <c r="X20" s="29">
        <v>3</v>
      </c>
      <c r="Y20" s="27" t="s">
        <v>35</v>
      </c>
      <c r="Z20" s="29">
        <v>1</v>
      </c>
      <c r="AA20" s="26">
        <v>3</v>
      </c>
      <c r="AB20" s="27" t="s">
        <v>35</v>
      </c>
      <c r="AC20" s="28">
        <v>0</v>
      </c>
      <c r="AD20" s="26">
        <v>4</v>
      </c>
      <c r="AE20" s="27" t="s">
        <v>35</v>
      </c>
      <c r="AF20" s="29">
        <v>1</v>
      </c>
      <c r="AG20" s="552"/>
      <c r="AH20" s="555"/>
      <c r="AI20" s="558"/>
      <c r="AJ20" s="558"/>
      <c r="AK20" s="558"/>
      <c r="AL20" s="558"/>
      <c r="AM20" s="558"/>
      <c r="AN20" s="542"/>
      <c r="AO20" s="591"/>
      <c r="AP20" s="576"/>
      <c r="AQ20" s="25"/>
      <c r="AR20" s="550"/>
      <c r="AS20" s="550"/>
      <c r="AT20" s="550"/>
      <c r="AU20" s="550"/>
    </row>
    <row r="21" spans="2:47" customFormat="1" ht="11.25" customHeight="1">
      <c r="B21" s="614"/>
      <c r="C21" s="604" t="str">
        <f>IF(C20="","",IF(C20&gt;E20,"○",IF(C20=E20,"△",IF(C20&lt;E20,"●"))))</f>
        <v>●</v>
      </c>
      <c r="D21" s="587"/>
      <c r="E21" s="588"/>
      <c r="F21" s="586" t="str">
        <f>IF(F20="","",IF(F20&gt;H20,"○",IF(F20=H20,"△",IF(F20&lt;H20,"●"))))</f>
        <v>●</v>
      </c>
      <c r="G21" s="587"/>
      <c r="H21" s="588"/>
      <c r="I21" s="586" t="str">
        <f>IF(I20="","",IF(I20&gt;K20,"○",IF(I20=K20,"△",IF(I20&lt;K20,"●"))))</f>
        <v>●</v>
      </c>
      <c r="J21" s="587"/>
      <c r="K21" s="588"/>
      <c r="L21" s="601"/>
      <c r="M21" s="602"/>
      <c r="N21" s="603"/>
      <c r="O21" s="586" t="str">
        <f>IF(O20="","",IF(O20&gt;Q20,"○",IF(O20=Q20,"△",IF(O20&lt;Q20,"●"))))</f>
        <v>△</v>
      </c>
      <c r="P21" s="587"/>
      <c r="Q21" s="588"/>
      <c r="R21" s="586" t="str">
        <f>IF(R20="","",IF(R20&gt;T20,"○",IF(R20=T20,"△",IF(R20&lt;T20,"●"))))</f>
        <v>●</v>
      </c>
      <c r="S21" s="587"/>
      <c r="T21" s="588"/>
      <c r="U21" s="586" t="str">
        <f>IF(U20="","",IF(U20&gt;W20,"○",IF(U20=W20,"△",IF(U20&lt;W20,"●"))))</f>
        <v>●</v>
      </c>
      <c r="V21" s="587"/>
      <c r="W21" s="588"/>
      <c r="X21" s="586" t="str">
        <f>IF(X20="","",IF(X20&gt;Z20,"○",IF(X20=Z20,"△",IF(X20&lt;Z20,"●"))))</f>
        <v>○</v>
      </c>
      <c r="Y21" s="587"/>
      <c r="Z21" s="587"/>
      <c r="AA21" s="586" t="str">
        <f>IF(AA20="","",IF(AA20&gt;AC20,"○",IF(AA20=AC20,"△",IF(AA20&lt;AC20,"●"))))</f>
        <v>○</v>
      </c>
      <c r="AB21" s="587"/>
      <c r="AC21" s="588"/>
      <c r="AD21" s="586" t="str">
        <f>IF(AD20="","",IF(AD20&gt;AF20,"○",IF(AD20=AF20,"△",IF(AD20&lt;AF20,"●"))))</f>
        <v>○</v>
      </c>
      <c r="AE21" s="587"/>
      <c r="AF21" s="588"/>
      <c r="AG21" s="553"/>
      <c r="AH21" s="556"/>
      <c r="AI21" s="559"/>
      <c r="AJ21" s="559"/>
      <c r="AK21" s="559"/>
      <c r="AL21" s="559"/>
      <c r="AM21" s="559"/>
      <c r="AN21" s="586"/>
      <c r="AO21" s="592"/>
      <c r="AP21" s="605"/>
      <c r="AQ21" s="25"/>
      <c r="AR21" s="550"/>
      <c r="AS21" s="550"/>
      <c r="AT21" s="550"/>
      <c r="AU21" s="550"/>
    </row>
    <row r="22" spans="2:47" customFormat="1" ht="11.25" customHeight="1">
      <c r="B22" s="606" t="s">
        <v>37</v>
      </c>
      <c r="C22" s="30">
        <f>IF(Q6="","",Q6)</f>
        <v>0</v>
      </c>
      <c r="D22" s="31" t="s">
        <v>35</v>
      </c>
      <c r="E22" s="32">
        <f>IF(O6="","",O6)</f>
        <v>2</v>
      </c>
      <c r="F22" s="117">
        <f>IF(Q10="","",Q10)</f>
        <v>4</v>
      </c>
      <c r="G22" s="31" t="s">
        <v>35</v>
      </c>
      <c r="H22" s="32">
        <f>IF(O10="","",O10)</f>
        <v>0</v>
      </c>
      <c r="I22" s="117">
        <f>IF(Q14="","",Q14)</f>
        <v>0</v>
      </c>
      <c r="J22" s="31" t="s">
        <v>35</v>
      </c>
      <c r="K22" s="32">
        <f>IF(O14="","",O14)</f>
        <v>1</v>
      </c>
      <c r="L22" s="117">
        <f>IF(Q18="","",Q18)</f>
        <v>1</v>
      </c>
      <c r="M22" s="31" t="s">
        <v>35</v>
      </c>
      <c r="N22" s="32">
        <f>IF(O18="","",O18)</f>
        <v>2</v>
      </c>
      <c r="O22" s="560"/>
      <c r="P22" s="561"/>
      <c r="Q22" s="562"/>
      <c r="R22" s="33">
        <v>3</v>
      </c>
      <c r="S22" s="31" t="s">
        <v>35</v>
      </c>
      <c r="T22" s="34">
        <v>2</v>
      </c>
      <c r="U22" s="33">
        <v>1</v>
      </c>
      <c r="V22" s="31" t="s">
        <v>35</v>
      </c>
      <c r="W22" s="34">
        <v>0</v>
      </c>
      <c r="X22" s="35">
        <v>0</v>
      </c>
      <c r="Y22" s="31" t="s">
        <v>35</v>
      </c>
      <c r="Z22" s="35">
        <v>2</v>
      </c>
      <c r="AA22" s="33">
        <v>3</v>
      </c>
      <c r="AB22" s="31" t="s">
        <v>35</v>
      </c>
      <c r="AC22" s="34">
        <v>1</v>
      </c>
      <c r="AD22" s="33">
        <v>4</v>
      </c>
      <c r="AE22" s="31" t="s">
        <v>35</v>
      </c>
      <c r="AF22" s="35">
        <v>1</v>
      </c>
      <c r="AG22" s="551">
        <f>IF(C23="○",1,IF(C23="△",1,IF(C23="●",1)))+IF(F23="○",1,IF(F23="△",1,IF(F23="●",1)))+IF(I23="○",1,IF(I23="△",1,IF(I23="●",1)))+IF(L23="○",1,IF(L23="△",1,IF(L23="●",1)))+IF(R23="○",1,IF(R23="△",1,IF(R23="●",1)))+IF(U23="○",1,IF(U23="△",1,IF(U23="●",1)))+IF(X23="○",1,IF(X23="△",1,IF(X23="●",1)))+IF(AA23="○",1,IF(AA23="△",1,IF(AA23="●",1)))+IF(AD23="○",1,IF(AD23="△",1,IF(AD23="●",1)))+IF(C25="○",1,IF(C25="△",1,IF(C25="●",1)))+IF(F25="○",1,IF(F25="△",1,IF(F25="●",1)))+IF(I25="○",1,IF(I25="△",1,IF(I25="●",1)))+IF(L25="○",1,IF(L25="△",1,IF(L25="●",1)))+IF(R25="○",1,IF(R25="△",1,IF(R25="●",1)))+IF(U25="○",1,IF(U25="△",1,IF(U25="●",1)))+IF(X25="○",1,IF(X25="△",1,IF(X25="●",1)))+IF(AA25="○",1,IF(AA25="△",1,IF(AA25="●",1)))+IF(AD25="○",1,IF(AD25="△",1,IF(AD25="●",1)))</f>
        <v>18</v>
      </c>
      <c r="AH22" s="554">
        <f>AI22*3+AJ22</f>
        <v>29</v>
      </c>
      <c r="AI22" s="557">
        <f>IF(C23="○",1,IF(C23="△",0,IF(C23="●",0)))+IF(F23="○",1,IF(F23="△",0,IF(F23="●",0)))+IF(I23="○",1,IF(I23="△",0,IF(I23="●",0)))+IF(L23="○",1,IF(L23="△",0,IF(L23="●",0)))+IF(R23="○",1,IF(R23="△",0,IF(R23="●",0)))+IF(U23="○",1,IF(U23="△",0,IF(U23="●",0)))+IF(X23="○",1,IF(X23="△",0,IF(X23="●",0)))+IF(AA23="○",1,IF(AA23="△",0,IF(AA23="●",0)))+IF(AD23="○",1,IF(AD23="△",0,IF(AD23="●",0)))+IF(C25="○",1,IF(C25="△",0,IF(C25="●",0)))+IF(F25="○",1,IF(F25="△",0,IF(F25="●",0)))+IF(I25="○",1,IF(I25="△",0,IF(I25="●",0)))+IF(L25="○",1,IF(L25="△",0,IF(L25="●",0)))+IF(R25="○",1,IF(R25="△",0,IF(R25="●",0)))+IF(U25="○",1,IF(U25="△",0,IF(U25="●",0)))+IF(X25="○",1,IF(X25="△",0,IF(X25="●",0)))+IF(AA25="○",1,IF(AA25="△",0,IF(AA25="●",0)))+IF(AD25="○",1,IF(AD25="△",0,IF(AD25="●",0)))</f>
        <v>9</v>
      </c>
      <c r="AJ22" s="557">
        <f>IF(C23="○",0,IF(C23="△",1,IF(C23="●",0)))+IF(F23="○",0,IF(F23="△",1,IF(F23="●",0)))+IF(I23="○",0,IF(I23="△",1,IF(I23="●",0)))+IF(L23="○",0,IF(L23="△",1,IF(L23="●",0)))+IF(R23="○",0,IF(R23="△",1,IF(R23="●",0)))+IF(U23="○",0,IF(U23="△",1,IF(U23="●",0)))+IF(X23="○",0,IF(X23="△",1,IF(X23="●",0)))+IF(AA23="○",0,IF(AA23="△",1,IF(AA23="●",0)))+IF(AD23="○",0,IF(AD23="△",1,IF(AD23="●",0)))+IF(C25="○",0,IF(C25="△",1,IF(C25="●",0)))+IF(F25="○",0,IF(F25="△",1,IF(F25="●",0)))+IF(I25="○",0,IF(I25="△",1,IF(I25="●",0)))+IF(L25="○",0,IF(L25="△",1,IF(L25="●",0)))+IF(R25="○",0,IF(R25="△",1,IF(R25="●",0)))+IF(U25="○",0,IF(U25="△",1,IF(U25="●",0)))+IF(X25="○",0,IF(X25="△",1,IF(X25="●",0)))+IF(AA25="○",0,IF(AA25="△",1,IF(AA25="●",0)))+IF(AD25="○",0,IF(AD25="△",1,IF(AD25="●",0)))</f>
        <v>2</v>
      </c>
      <c r="AK22" s="557">
        <f>IF(C23="○",0,IF(C23="△",0,IF(C23="●",1)))+IF(F23="○",0,IF(F23="△",0,IF(F23="●",1)))+IF(I23="○",0,IF(I23="△",0,IF(I23="●",1)))+IF(L23="○",0,IF(L23="△",0,IF(L23="●",1)))+IF(R23="○",0,IF(R23="△",0,IF(R23="●",1)))+IF(U23="○",0,IF(U23="△",0,IF(U23="●",1)))+IF(X23="○",0,IF(X23="△",0,IF(X23="●",1)))+IF(AA23="○",0,IF(AA23="△",0,IF(AA23="●",1)))+IF(AD23="○",0,IF(AD23="△",0,IF(AD23="●",1)))+IF(C25="○",0,IF(C25="△",0,IF(C25="●",1)))+IF(F25="○",0,IF(F25="△",0,IF(F25="●",1)))+IF(I25="○",0,IF(I25="△",0,IF(I25="●",1)))+IF(L25="○",0,IF(L25="△",0,IF(L25="●",1)))+IF(R25="○",0,IF(R25="△",0,IF(R25="●",1)))+IF(U25="○",0,IF(U25="△",0,IF(U25="●",1)))+IF(X25="○",0,IF(X25="△",0,IF(X25="●",1)))+IF(AA25="○",0,IF(AA25="△",0,IF(AA25="●",1)))+IF(AD25="○",0,IF(AD25="△",0,IF(AD25="●",1)))</f>
        <v>7</v>
      </c>
      <c r="AL22" s="557">
        <f>SUM(C22,F22,I22,L22,R22,U22,X22,AA22,AD22)+SUM(C24,F24,I24,L24,R24,U24,X24,AA24,AD24)</f>
        <v>42</v>
      </c>
      <c r="AM22" s="557">
        <f>SUM(E22,H22,K22,N22,T22,W22,Z22,AC22,AF22)+SUM(E24,H24,K24,N24,T24,W24,Z24,AC24,AF24)</f>
        <v>26</v>
      </c>
      <c r="AN22" s="589">
        <f>AL22-AM22</f>
        <v>16</v>
      </c>
      <c r="AO22" s="590"/>
      <c r="AP22" s="575">
        <f>RANK(AT22,AT6:AT45)</f>
        <v>4</v>
      </c>
      <c r="AQ22" s="25"/>
      <c r="AR22" s="550">
        <f>RANK(AL22,AL6:AL45,1)</f>
        <v>8</v>
      </c>
      <c r="AS22" s="550">
        <f>RANK(AN22,AN6:AN45,1)</f>
        <v>7</v>
      </c>
      <c r="AT22" s="550">
        <f>AH22*100+AS22*10+AR22</f>
        <v>2978</v>
      </c>
      <c r="AU22" s="550"/>
    </row>
    <row r="23" spans="2:47" customFormat="1" ht="11.25" customHeight="1">
      <c r="B23" s="607"/>
      <c r="C23" s="547" t="str">
        <f>IF(C22="","",IF(C22&gt;E22,"○",IF(C22=E22,"△",IF(C22&lt;E22,"●"))))</f>
        <v>●</v>
      </c>
      <c r="D23" s="543"/>
      <c r="E23" s="548"/>
      <c r="F23" s="542" t="str">
        <f>IF(F22="","",IF(F22&gt;H22,"○",IF(F22=H22,"△",IF(F22&lt;H22,"●"))))</f>
        <v>○</v>
      </c>
      <c r="G23" s="543"/>
      <c r="H23" s="548"/>
      <c r="I23" s="542" t="str">
        <f>IF(I22="","",IF(I22&gt;K22,"○",IF(I22=K22,"△",IF(I22&lt;K22,"●"))))</f>
        <v>●</v>
      </c>
      <c r="J23" s="543"/>
      <c r="K23" s="548"/>
      <c r="L23" s="542" t="str">
        <f>IF(L22="","",IF(L22&gt;N22,"○",IF(L22=N22,"△",IF(L22&lt;N22,"●"))))</f>
        <v>●</v>
      </c>
      <c r="M23" s="543"/>
      <c r="N23" s="548"/>
      <c r="O23" s="563"/>
      <c r="P23" s="564"/>
      <c r="Q23" s="565"/>
      <c r="R23" s="542" t="str">
        <f>IF(R22="","",IF(R22&gt;T22,"○",IF(R22=T22,"△",IF(R22&lt;T22,"●"))))</f>
        <v>○</v>
      </c>
      <c r="S23" s="543"/>
      <c r="T23" s="548"/>
      <c r="U23" s="542" t="str">
        <f>IF(U22="","",IF(U22&gt;W22,"○",IF(U22=W22,"△",IF(U22&lt;W22,"●"))))</f>
        <v>○</v>
      </c>
      <c r="V23" s="543"/>
      <c r="W23" s="548"/>
      <c r="X23" s="542" t="str">
        <f>IF(X22="","",IF(X22&gt;Z22,"○",IF(X22=Z22,"△",IF(X22&lt;Z22,"●"))))</f>
        <v>●</v>
      </c>
      <c r="Y23" s="543"/>
      <c r="Z23" s="543"/>
      <c r="AA23" s="542" t="str">
        <f>IF(AA22="","",IF(AA22&gt;AC22,"○",IF(AA22=AC22,"△",IF(AA22&lt;AC22,"●"))))</f>
        <v>○</v>
      </c>
      <c r="AB23" s="543"/>
      <c r="AC23" s="548"/>
      <c r="AD23" s="583" t="str">
        <f>IF(AD22="","",IF(AD22&gt;AF22,"○",IF(AD22=AF22,"△",IF(AD22&lt;AF22,"●"))))</f>
        <v>○</v>
      </c>
      <c r="AE23" s="584"/>
      <c r="AF23" s="585"/>
      <c r="AG23" s="552"/>
      <c r="AH23" s="555"/>
      <c r="AI23" s="558"/>
      <c r="AJ23" s="558"/>
      <c r="AK23" s="558"/>
      <c r="AL23" s="558"/>
      <c r="AM23" s="558"/>
      <c r="AN23" s="542"/>
      <c r="AO23" s="591"/>
      <c r="AP23" s="576"/>
      <c r="AQ23" s="25"/>
      <c r="AR23" s="550"/>
      <c r="AS23" s="550"/>
      <c r="AT23" s="550"/>
      <c r="AU23" s="550"/>
    </row>
    <row r="24" spans="2:47" customFormat="1" ht="11.25" customHeight="1">
      <c r="B24" s="607"/>
      <c r="C24" s="36">
        <f>IF(Q8="","",Q8)</f>
        <v>0</v>
      </c>
      <c r="D24" s="27" t="s">
        <v>35</v>
      </c>
      <c r="E24" s="37">
        <f>IF(O8="","",O8)</f>
        <v>2</v>
      </c>
      <c r="F24" s="39">
        <f>IF(Q12="","",Q12)</f>
        <v>1</v>
      </c>
      <c r="G24" s="27" t="s">
        <v>35</v>
      </c>
      <c r="H24" s="37">
        <f>IF(O12="","",O12)</f>
        <v>2</v>
      </c>
      <c r="I24" s="39">
        <f>IF(Q16="","",Q16)</f>
        <v>2</v>
      </c>
      <c r="J24" s="27" t="s">
        <v>35</v>
      </c>
      <c r="K24" s="37">
        <f>IF(O16="","",O16)</f>
        <v>4</v>
      </c>
      <c r="L24" s="39">
        <f>IF(Q20="","",Q20)</f>
        <v>3</v>
      </c>
      <c r="M24" s="27" t="s">
        <v>35</v>
      </c>
      <c r="N24" s="37">
        <f>IF(O20="","",O20)</f>
        <v>3</v>
      </c>
      <c r="O24" s="563"/>
      <c r="P24" s="564"/>
      <c r="Q24" s="565"/>
      <c r="R24" s="26">
        <v>3</v>
      </c>
      <c r="S24" s="27" t="s">
        <v>35</v>
      </c>
      <c r="T24" s="28">
        <v>1</v>
      </c>
      <c r="U24" s="26">
        <v>2</v>
      </c>
      <c r="V24" s="27" t="s">
        <v>35</v>
      </c>
      <c r="W24" s="28">
        <v>2</v>
      </c>
      <c r="X24" s="29">
        <v>2</v>
      </c>
      <c r="Y24" s="27" t="s">
        <v>35</v>
      </c>
      <c r="Z24" s="29">
        <v>1</v>
      </c>
      <c r="AA24" s="26">
        <v>7</v>
      </c>
      <c r="AB24" s="27" t="s">
        <v>35</v>
      </c>
      <c r="AC24" s="28">
        <v>0</v>
      </c>
      <c r="AD24" s="26">
        <v>6</v>
      </c>
      <c r="AE24" s="27" t="s">
        <v>35</v>
      </c>
      <c r="AF24" s="29">
        <v>0</v>
      </c>
      <c r="AG24" s="552"/>
      <c r="AH24" s="555"/>
      <c r="AI24" s="558"/>
      <c r="AJ24" s="558"/>
      <c r="AK24" s="558"/>
      <c r="AL24" s="558"/>
      <c r="AM24" s="558"/>
      <c r="AN24" s="542"/>
      <c r="AO24" s="591"/>
      <c r="AP24" s="576"/>
      <c r="AQ24" s="25"/>
      <c r="AR24" s="550"/>
      <c r="AS24" s="550"/>
      <c r="AT24" s="550"/>
      <c r="AU24" s="550"/>
    </row>
    <row r="25" spans="2:47" customFormat="1" ht="11.25" customHeight="1">
      <c r="B25" s="608"/>
      <c r="C25" s="604" t="str">
        <f>IF(C24="","",IF(C24&gt;E24,"○",IF(C24=E24,"△",IF(C24&lt;E24,"●"))))</f>
        <v>●</v>
      </c>
      <c r="D25" s="587"/>
      <c r="E25" s="588"/>
      <c r="F25" s="586" t="str">
        <f>IF(F24="","",IF(F24&gt;H24,"○",IF(F24=H24,"△",IF(F24&lt;H24,"●"))))</f>
        <v>●</v>
      </c>
      <c r="G25" s="587"/>
      <c r="H25" s="588"/>
      <c r="I25" s="586" t="str">
        <f>IF(I24="","",IF(I24&gt;K24,"○",IF(I24=K24,"△",IF(I24&lt;K24,"●"))))</f>
        <v>●</v>
      </c>
      <c r="J25" s="587"/>
      <c r="K25" s="588"/>
      <c r="L25" s="586" t="str">
        <f>IF(L24="","",IF(L24&gt;N24,"○",IF(L24=N24,"△",IF(L24&lt;N24,"●"))))</f>
        <v>△</v>
      </c>
      <c r="M25" s="587"/>
      <c r="N25" s="588"/>
      <c r="O25" s="601"/>
      <c r="P25" s="602"/>
      <c r="Q25" s="603"/>
      <c r="R25" s="586" t="str">
        <f>IF(R24="","",IF(R24&gt;T24,"○",IF(R24=T24,"△",IF(R24&lt;T24,"●"))))</f>
        <v>○</v>
      </c>
      <c r="S25" s="587"/>
      <c r="T25" s="588"/>
      <c r="U25" s="586" t="str">
        <f>IF(U24="","",IF(U24&gt;W24,"○",IF(U24=W24,"△",IF(U24&lt;W24,"●"))))</f>
        <v>△</v>
      </c>
      <c r="V25" s="587"/>
      <c r="W25" s="588"/>
      <c r="X25" s="586" t="str">
        <f>IF(X24="","",IF(X24&gt;Z24,"○",IF(X24=Z24,"△",IF(X24&lt;Z24,"●"))))</f>
        <v>○</v>
      </c>
      <c r="Y25" s="587"/>
      <c r="Z25" s="587"/>
      <c r="AA25" s="586" t="str">
        <f>IF(AA24="","",IF(AA24&gt;AC24,"○",IF(AA24=AC24,"△",IF(AA24&lt;AC24,"●"))))</f>
        <v>○</v>
      </c>
      <c r="AB25" s="587"/>
      <c r="AC25" s="588"/>
      <c r="AD25" s="586" t="str">
        <f>IF(AD24="","",IF(AD24&gt;AF24,"○",IF(AD24=AF24,"△",IF(AD24&lt;AF24,"●"))))</f>
        <v>○</v>
      </c>
      <c r="AE25" s="587"/>
      <c r="AF25" s="588"/>
      <c r="AG25" s="553"/>
      <c r="AH25" s="556"/>
      <c r="AI25" s="559"/>
      <c r="AJ25" s="559"/>
      <c r="AK25" s="559"/>
      <c r="AL25" s="559"/>
      <c r="AM25" s="559"/>
      <c r="AN25" s="586"/>
      <c r="AO25" s="592"/>
      <c r="AP25" s="605"/>
      <c r="AQ25" s="25"/>
      <c r="AR25" s="550"/>
      <c r="AS25" s="550"/>
      <c r="AT25" s="550"/>
      <c r="AU25" s="550"/>
    </row>
    <row r="26" spans="2:47" customFormat="1" ht="11.25" customHeight="1">
      <c r="B26" s="609" t="s">
        <v>142</v>
      </c>
      <c r="C26" s="30">
        <f>IF(T6="","",T6)</f>
        <v>0</v>
      </c>
      <c r="D26" s="31" t="s">
        <v>35</v>
      </c>
      <c r="E26" s="32">
        <f>IF(R6="","",R6)</f>
        <v>4</v>
      </c>
      <c r="F26" s="117">
        <f>IF(T10="","",T10)</f>
        <v>1</v>
      </c>
      <c r="G26" s="31" t="s">
        <v>35</v>
      </c>
      <c r="H26" s="32">
        <f>IF(R10="","",R10)</f>
        <v>2</v>
      </c>
      <c r="I26" s="117">
        <f>IF(T14="","",T14)</f>
        <v>1</v>
      </c>
      <c r="J26" s="31" t="s">
        <v>35</v>
      </c>
      <c r="K26" s="32">
        <f>IF(R14="","",R14)</f>
        <v>2</v>
      </c>
      <c r="L26" s="117">
        <f>IF(T18="","",T18)</f>
        <v>1</v>
      </c>
      <c r="M26" s="31" t="s">
        <v>35</v>
      </c>
      <c r="N26" s="32">
        <f>IF(R18="","",R18)</f>
        <v>2</v>
      </c>
      <c r="O26" s="117">
        <f>IF(T22="","",T22)</f>
        <v>2</v>
      </c>
      <c r="P26" s="31" t="s">
        <v>35</v>
      </c>
      <c r="Q26" s="32">
        <f>IF(R22="","",R22)</f>
        <v>3</v>
      </c>
      <c r="R26" s="560"/>
      <c r="S26" s="561"/>
      <c r="T26" s="562"/>
      <c r="U26" s="33">
        <v>1</v>
      </c>
      <c r="V26" s="31" t="s">
        <v>35</v>
      </c>
      <c r="W26" s="34">
        <v>0</v>
      </c>
      <c r="X26" s="35">
        <v>2</v>
      </c>
      <c r="Y26" s="31" t="s">
        <v>35</v>
      </c>
      <c r="Z26" s="35">
        <v>1</v>
      </c>
      <c r="AA26" s="33">
        <v>1</v>
      </c>
      <c r="AB26" s="31" t="s">
        <v>35</v>
      </c>
      <c r="AC26" s="34">
        <v>0</v>
      </c>
      <c r="AD26" s="33">
        <v>3</v>
      </c>
      <c r="AE26" s="31" t="s">
        <v>35</v>
      </c>
      <c r="AF26" s="35">
        <v>2</v>
      </c>
      <c r="AG26" s="551">
        <f>IF(C27="○",1,IF(C27="△",1,IF(C27="●",1)))+IF(F27="○",1,IF(F27="△",1,IF(F27="●",1)))+IF(I27="○",1,IF(I27="△",1,IF(I27="●",1)))+IF(L27="○",1,IF(L27="△",1,IF(L27="●",1)))+IF(O27="○",1,IF(O27="△",1,IF(O27="●",1)))+IF(U27="○",1,IF(U27="△",1,IF(U27="●",1)))+IF(X27="○",1,IF(X27="△",1,IF(X27="●",1)))+IF(AA27="○",1,IF(AA27="△",1,IF(AA27="●",1)))+IF(AD27="○",1,IF(AD27="△",1,IF(AD27="●",1)))+IF(C29="○",1,IF(C29="△",1,IF(C29="●",1)))+IF(F29="○",1,IF(F29="△",1,IF(F29="●",1)))+IF(I29="○",1,IF(I29="△",1,IF(I29="●",1)))+IF(L29="○",1,IF(L29="△",1,IF(L29="●",1)))+IF(O29="○",1,IF(O29="△",1,IF(O29="●",1)))+IF(U29="○",1,IF(U29="△",1,IF(U29="●",1)))+IF(X29="○",1,IF(X29="△",1,IF(X29="●",1)))+IF(AA29="○",1,IF(AA29="△",1,IF(AA29="●",1)))+IF(AD29="○",1,IF(AD29="△",1,IF(AD29="●",1)))</f>
        <v>18</v>
      </c>
      <c r="AH26" s="554">
        <f>AI26*3+AJ26</f>
        <v>31</v>
      </c>
      <c r="AI26" s="557">
        <f>IF(C27="○",1,IF(C27="△",0,IF(C27="●",0)))+IF(F27="○",1,IF(F27="△",0,IF(F27="●",0)))+IF(I27="○",1,IF(I27="△",0,IF(I27="●",0)))+IF(L27="○",1,IF(L27="△",0,IF(L27="●",0)))+IF(O27="○",1,IF(O27="△",0,IF(O27="●",0)))+IF(U27="○",1,IF(U27="△",0,IF(U27="●",0)))+IF(X27="○",1,IF(X27="△",0,IF(X27="●",0)))+IF(AA27="○",1,IF(AA27="△",0,IF(AA27="●",0)))+IF(AD27="○",1,IF(AD27="△",0,IF(AD27="●",0)))+IF(C29="○",1,IF(C29="△",0,IF(C29="●",0)))+IF(F29="○",1,IF(F29="△",0,IF(F29="●",0)))+IF(I29="○",1,IF(I29="△",0,IF(I29="●",0)))+IF(L29="○",1,IF(L29="△",0,IF(L29="●",0)))+IF(O29="○",1,IF(O29="△",0,IF(O29="●",0)))+IF(U29="○",1,IF(U29="△",0,IF(U29="●",0)))+IF(X29="○",1,IF(X29="△",0,IF(X29="●",0)))+IF(AA29="○",1,IF(AA29="△",0,IF(AA29="●",0)))+IF(AD29="○",1,IF(AD29="△",0,IF(AD29="●",0)))</f>
        <v>10</v>
      </c>
      <c r="AJ26" s="557">
        <f>IF(C27="○",0,IF(C27="△",1,IF(C27="●",0)))+IF(F27="○",0,IF(F27="△",1,IF(F27="●",0)))+IF(I27="○",0,IF(I27="△",1,IF(I27="●",0)))+IF(L27="○",0,IF(L27="△",1,IF(L27="●",0)))+IF(O27="○",0,IF(O27="△",1,IF(O27="●",0)))+IF(U27="○",0,IF(U27="△",1,IF(U27="●",0)))+IF(X27="○",0,IF(X27="△",1,IF(X27="●",0)))+IF(AA27="○",0,IF(AA27="△",1,IF(AA27="●",0)))+IF(AD27="○",0,IF(AD27="△",1,IF(AD27="●",0)))+IF(C29="○",0,IF(C29="△",1,IF(C29="●",0)))+IF(F29="○",0,IF(F29="△",1,IF(F29="●",0)))+IF(I29="○",0,IF(I29="△",1,IF(I29="●",0)))+IF(L29="○",0,IF(L29="△",1,IF(L29="●",0)))+IF(O29="○",0,IF(O29="△",1,IF(O29="●",0)))+IF(U29="○",0,IF(U29="△",1,IF(U29="●",0)))+IF(X29="○",0,IF(X29="△",1,IF(X29="●",0)))+IF(AA29="○",0,IF(AA29="△",1,IF(AA29="●",0)))+IF(AD29="○",0,IF(AD29="△",1,IF(AD29="●",0)))</f>
        <v>1</v>
      </c>
      <c r="AK26" s="557">
        <f>IF(C27="○",0,IF(C27="△",0,IF(C27="●",1)))+IF(F27="○",0,IF(F27="△",0,IF(F27="●",1)))+IF(I27="○",0,IF(I27="△",0,IF(I27="●",1)))+IF(L27="○",0,IF(L27="△",0,IF(L27="●",1)))+IF(O27="○",0,IF(O27="△",0,IF(O27="●",1)))+IF(U27="○",0,IF(U27="△",0,IF(U27="●",1)))+IF(X27="○",0,IF(X27="△",0,IF(X27="●",1)))+IF(AA27="○",0,IF(AA27="△",0,IF(AA27="●",1)))+IF(AD27="○",0,IF(AD27="△",0,IF(AD27="●",1)))+IF(C29="○",0,IF(C29="△",0,IF(C29="●",1)))+IF(F29="○",0,IF(F29="△",0,IF(F29="●",1)))+IF(I29="○",0,IF(I29="△",0,IF(I29="●",1)))+IF(L29="○",0,IF(L29="△",0,IF(L29="●",1)))+IF(O29="○",0,IF(O29="△",0,IF(O29="●",1)))+IF(U29="○",0,IF(U29="△",0,IF(U29="●",1)))+IF(X29="○",0,IF(X29="△",0,IF(X29="●",1)))+IF(AA29="○",0,IF(AA29="△",0,IF(AA29="●",1)))+IF(AD29="○",0,IF(AD29="△",0,IF(AD29="●",1)))</f>
        <v>7</v>
      </c>
      <c r="AL26" s="557">
        <f>SUM(C26,F26,I26,L26,O26,U26,X26,AA26,AD26)+SUM(C28,F28,I28,L28,O28,U28,X28,AA28,AD28)</f>
        <v>32</v>
      </c>
      <c r="AM26" s="557">
        <f>SUM(E26,H26,K26,N26,Q26,W26,Z26,AC26,AF26)+SUM(E28,H28,K28,N28,Q28,W28,Z28,AC28,AF28)</f>
        <v>24</v>
      </c>
      <c r="AN26" s="589">
        <f>AL26-AM26</f>
        <v>8</v>
      </c>
      <c r="AO26" s="590"/>
      <c r="AP26" s="575">
        <f>RANK(AT26,AT6:AT45)</f>
        <v>3</v>
      </c>
      <c r="AQ26" s="25"/>
      <c r="AR26" s="550">
        <f>RANK(AL26,AL6:AL45,1)</f>
        <v>7</v>
      </c>
      <c r="AS26" s="550">
        <f>RANK(AN26,AN6:AN45,1)</f>
        <v>6</v>
      </c>
      <c r="AT26" s="550">
        <f>AH26*100+AS26*10+AR26</f>
        <v>3167</v>
      </c>
      <c r="AU26" s="550"/>
    </row>
    <row r="27" spans="2:47" customFormat="1" ht="11.25" customHeight="1">
      <c r="B27" s="610"/>
      <c r="C27" s="547" t="str">
        <f>IF(C26="","",IF(C26&gt;E26,"○",IF(C26=E26,"△",IF(C26&lt;E26,"●"))))</f>
        <v>●</v>
      </c>
      <c r="D27" s="543"/>
      <c r="E27" s="548"/>
      <c r="F27" s="542" t="str">
        <f>IF(F26="","",IF(F26&gt;H26,"○",IF(F26=H26,"△",IF(F26&lt;H26,"●"))))</f>
        <v>●</v>
      </c>
      <c r="G27" s="543"/>
      <c r="H27" s="548"/>
      <c r="I27" s="542" t="str">
        <f>IF(I26="","",IF(I26&gt;K26,"○",IF(I26=K26,"△",IF(I26&lt;K26,"●"))))</f>
        <v>●</v>
      </c>
      <c r="J27" s="543"/>
      <c r="K27" s="548"/>
      <c r="L27" s="542" t="str">
        <f>IF(L26="","",IF(L26&gt;N26,"○",IF(L26=N26,"△",IF(L26&lt;N26,"●"))))</f>
        <v>●</v>
      </c>
      <c r="M27" s="543"/>
      <c r="N27" s="548"/>
      <c r="O27" s="542" t="str">
        <f>IF(O26="","",IF(O26&gt;Q26,"○",IF(O26=Q26,"△",IF(O26&lt;Q26,"●"))))</f>
        <v>●</v>
      </c>
      <c r="P27" s="543"/>
      <c r="Q27" s="548"/>
      <c r="R27" s="563"/>
      <c r="S27" s="564"/>
      <c r="T27" s="565"/>
      <c r="U27" s="542" t="str">
        <f>IF(U26="","",IF(U26&gt;W26,"○",IF(U26=W26,"△",IF(U26&lt;W26,"●"))))</f>
        <v>○</v>
      </c>
      <c r="V27" s="543"/>
      <c r="W27" s="548"/>
      <c r="X27" s="542" t="str">
        <f>IF(X26="","",IF(X26&gt;Z26,"○",IF(X26=Z26,"△",IF(X26&lt;Z26,"●"))))</f>
        <v>○</v>
      </c>
      <c r="Y27" s="543"/>
      <c r="Z27" s="543"/>
      <c r="AA27" s="542" t="str">
        <f>IF(AA26="","",IF(AA26&gt;AC26,"○",IF(AA26=AC26,"△",IF(AA26&lt;AC26,"●"))))</f>
        <v>○</v>
      </c>
      <c r="AB27" s="543"/>
      <c r="AC27" s="548"/>
      <c r="AD27" s="583" t="str">
        <f>IF(AD26="","",IF(AD26&gt;AF26,"○",IF(AD26=AF26,"△",IF(AD26&lt;AF26,"●"))))</f>
        <v>○</v>
      </c>
      <c r="AE27" s="584"/>
      <c r="AF27" s="585"/>
      <c r="AG27" s="552"/>
      <c r="AH27" s="555"/>
      <c r="AI27" s="558"/>
      <c r="AJ27" s="558"/>
      <c r="AK27" s="558"/>
      <c r="AL27" s="558"/>
      <c r="AM27" s="558"/>
      <c r="AN27" s="542"/>
      <c r="AO27" s="591"/>
      <c r="AP27" s="576"/>
      <c r="AQ27" s="25"/>
      <c r="AR27" s="550"/>
      <c r="AS27" s="550"/>
      <c r="AT27" s="550"/>
      <c r="AU27" s="550"/>
    </row>
    <row r="28" spans="2:47" customFormat="1" ht="11.25" customHeight="1">
      <c r="B28" s="610"/>
      <c r="C28" s="36">
        <f>IF(T8="","",T8)</f>
        <v>0</v>
      </c>
      <c r="D28" s="27" t="s">
        <v>35</v>
      </c>
      <c r="E28" s="37">
        <f>IF(R8="","",R8)</f>
        <v>2</v>
      </c>
      <c r="F28" s="39">
        <f>IF(T12="","",T12)</f>
        <v>4</v>
      </c>
      <c r="G28" s="27" t="s">
        <v>35</v>
      </c>
      <c r="H28" s="37">
        <f>IF(R12="","",R12)</f>
        <v>1</v>
      </c>
      <c r="I28" s="39">
        <f>IF(T16="","",T16)</f>
        <v>2</v>
      </c>
      <c r="J28" s="27" t="s">
        <v>35</v>
      </c>
      <c r="K28" s="37">
        <f>IF(R16="","",R16)</f>
        <v>0</v>
      </c>
      <c r="L28" s="39">
        <f>IF(T20="","",T20)</f>
        <v>2</v>
      </c>
      <c r="M28" s="27" t="s">
        <v>35</v>
      </c>
      <c r="N28" s="37">
        <f>IF(R20="","",R20)</f>
        <v>1</v>
      </c>
      <c r="O28" s="39">
        <f>IF(T24="","",T24)</f>
        <v>1</v>
      </c>
      <c r="P28" s="27" t="s">
        <v>35</v>
      </c>
      <c r="Q28" s="37">
        <f>IF(R24="","",R24)</f>
        <v>3</v>
      </c>
      <c r="R28" s="563"/>
      <c r="S28" s="564"/>
      <c r="T28" s="565"/>
      <c r="U28" s="26">
        <v>2</v>
      </c>
      <c r="V28" s="27" t="s">
        <v>35</v>
      </c>
      <c r="W28" s="28">
        <v>1</v>
      </c>
      <c r="X28" s="29">
        <v>0</v>
      </c>
      <c r="Y28" s="27" t="s">
        <v>35</v>
      </c>
      <c r="Z28" s="29">
        <v>0</v>
      </c>
      <c r="AA28" s="26">
        <v>3</v>
      </c>
      <c r="AB28" s="27" t="s">
        <v>35</v>
      </c>
      <c r="AC28" s="28">
        <v>0</v>
      </c>
      <c r="AD28" s="26">
        <v>6</v>
      </c>
      <c r="AE28" s="27" t="s">
        <v>35</v>
      </c>
      <c r="AF28" s="29">
        <v>0</v>
      </c>
      <c r="AG28" s="552"/>
      <c r="AH28" s="555"/>
      <c r="AI28" s="558"/>
      <c r="AJ28" s="558"/>
      <c r="AK28" s="558"/>
      <c r="AL28" s="558"/>
      <c r="AM28" s="558"/>
      <c r="AN28" s="542"/>
      <c r="AO28" s="591"/>
      <c r="AP28" s="576"/>
      <c r="AQ28" s="25"/>
      <c r="AR28" s="550"/>
      <c r="AS28" s="550"/>
      <c r="AT28" s="550"/>
      <c r="AU28" s="550"/>
    </row>
    <row r="29" spans="2:47" customFormat="1" ht="11.25" customHeight="1">
      <c r="B29" s="611"/>
      <c r="C29" s="604" t="str">
        <f>IF(C28="","",IF(C28&gt;E28,"○",IF(C28=E28,"△",IF(C28&lt;E28,"●"))))</f>
        <v>●</v>
      </c>
      <c r="D29" s="587"/>
      <c r="E29" s="588"/>
      <c r="F29" s="586" t="str">
        <f>IF(F28="","",IF(F28&gt;H28,"○",IF(F28=H28,"△",IF(F28&lt;H28,"●"))))</f>
        <v>○</v>
      </c>
      <c r="G29" s="587"/>
      <c r="H29" s="588"/>
      <c r="I29" s="586" t="str">
        <f>IF(I28="","",IF(I28&gt;K28,"○",IF(I28=K28,"△",IF(I28&lt;K28,"●"))))</f>
        <v>○</v>
      </c>
      <c r="J29" s="587"/>
      <c r="K29" s="588"/>
      <c r="L29" s="586" t="str">
        <f>IF(L28="","",IF(L28&gt;N28,"○",IF(L28=N28,"△",IF(L28&lt;N28,"●"))))</f>
        <v>○</v>
      </c>
      <c r="M29" s="587"/>
      <c r="N29" s="588"/>
      <c r="O29" s="586" t="str">
        <f>IF(O28="","",IF(O28&gt;Q28,"○",IF(O28=Q28,"△",IF(O28&lt;Q28,"●"))))</f>
        <v>●</v>
      </c>
      <c r="P29" s="587"/>
      <c r="Q29" s="588"/>
      <c r="R29" s="601"/>
      <c r="S29" s="602"/>
      <c r="T29" s="603"/>
      <c r="U29" s="586" t="str">
        <f>IF(U28="","",IF(U28&gt;W28,"○",IF(U28=W28,"△",IF(U28&lt;W28,"●"))))</f>
        <v>○</v>
      </c>
      <c r="V29" s="587"/>
      <c r="W29" s="588"/>
      <c r="X29" s="586" t="str">
        <f>IF(X28="","",IF(X28&gt;Z28,"○",IF(X28=Z28,"△",IF(X28&lt;Z28,"●"))))</f>
        <v>△</v>
      </c>
      <c r="Y29" s="587"/>
      <c r="Z29" s="587"/>
      <c r="AA29" s="586" t="str">
        <f>IF(AA28="","",IF(AA28&gt;AC28,"○",IF(AA28=AC28,"△",IF(AA28&lt;AC28,"●"))))</f>
        <v>○</v>
      </c>
      <c r="AB29" s="587"/>
      <c r="AC29" s="588"/>
      <c r="AD29" s="586" t="str">
        <f>IF(AD28="","",IF(AD28&gt;AF28,"○",IF(AD28=AF28,"△",IF(AD28&lt;AF28,"●"))))</f>
        <v>○</v>
      </c>
      <c r="AE29" s="587"/>
      <c r="AF29" s="588"/>
      <c r="AG29" s="553"/>
      <c r="AH29" s="556"/>
      <c r="AI29" s="559"/>
      <c r="AJ29" s="559"/>
      <c r="AK29" s="559"/>
      <c r="AL29" s="559"/>
      <c r="AM29" s="559"/>
      <c r="AN29" s="586"/>
      <c r="AO29" s="592"/>
      <c r="AP29" s="605"/>
      <c r="AQ29" s="25"/>
      <c r="AR29" s="550"/>
      <c r="AS29" s="550"/>
      <c r="AT29" s="550"/>
      <c r="AU29" s="550"/>
    </row>
    <row r="30" spans="2:47" customFormat="1" ht="11.25" customHeight="1">
      <c r="B30" s="595" t="s">
        <v>140</v>
      </c>
      <c r="C30" s="30">
        <f>IF(W6="","",W6)</f>
        <v>0</v>
      </c>
      <c r="D30" s="31" t="s">
        <v>35</v>
      </c>
      <c r="E30" s="32">
        <f>IF(U6="","",U6)</f>
        <v>0</v>
      </c>
      <c r="F30" s="117">
        <f>IF(W10="","",W10)</f>
        <v>2</v>
      </c>
      <c r="G30" s="31" t="s">
        <v>35</v>
      </c>
      <c r="H30" s="32">
        <f>IF(U10="","",U10)</f>
        <v>2</v>
      </c>
      <c r="I30" s="117">
        <f>IF(W14="","",W14)</f>
        <v>2</v>
      </c>
      <c r="J30" s="31" t="s">
        <v>35</v>
      </c>
      <c r="K30" s="32">
        <f>IF(U14="","",U14)</f>
        <v>1</v>
      </c>
      <c r="L30" s="117">
        <f>IF(W18="","",W18)</f>
        <v>3</v>
      </c>
      <c r="M30" s="31" t="s">
        <v>35</v>
      </c>
      <c r="N30" s="32">
        <f>IF(U18="","",U18)</f>
        <v>0</v>
      </c>
      <c r="O30" s="117">
        <f>IF(W22="","",W22)</f>
        <v>0</v>
      </c>
      <c r="P30" s="31" t="s">
        <v>35</v>
      </c>
      <c r="Q30" s="32">
        <f>IF(U22="","",U22)</f>
        <v>1</v>
      </c>
      <c r="R30" s="117">
        <f>IF(W26="","",W26)</f>
        <v>0</v>
      </c>
      <c r="S30" s="31" t="s">
        <v>35</v>
      </c>
      <c r="T30" s="32">
        <f>IF(U26="","",U26)</f>
        <v>1</v>
      </c>
      <c r="U30" s="560"/>
      <c r="V30" s="561"/>
      <c r="W30" s="562"/>
      <c r="X30" s="35">
        <v>0</v>
      </c>
      <c r="Y30" s="31" t="s">
        <v>35</v>
      </c>
      <c r="Z30" s="35">
        <v>1</v>
      </c>
      <c r="AA30" s="33">
        <v>3</v>
      </c>
      <c r="AB30" s="31" t="s">
        <v>35</v>
      </c>
      <c r="AC30" s="34">
        <v>0</v>
      </c>
      <c r="AD30" s="33">
        <v>2</v>
      </c>
      <c r="AE30" s="31" t="s">
        <v>35</v>
      </c>
      <c r="AF30" s="35">
        <v>0</v>
      </c>
      <c r="AG30" s="551">
        <f>IF(C31="○",1,IF(C31="△",1,IF(C31="●",1)))+IF(F31="○",1,IF(F31="△",1,IF(F31="●",1)))+IF(I31="○",1,IF(I31="△",1,IF(I31="●",1)))+IF(L31="○",1,IF(L31="△",1,IF(L31="●",1)))+IF(O31="○",1,IF(O31="△",1,IF(O31="●",1)))+IF(R31="○",1,IF(R31="△",1,IF(R31="●",1)))+IF(X31="○",1,IF(X31="△",1,IF(X31="●",1)))+IF(AA31="○",1,IF(AA31="△",1,IF(AA31="●",1)))+IF(AD31="○",1,IF(AD31="△",1,IF(AD31="●",1)))+IF(C33="○",1,IF(C33="△",1,IF(C33="●",1)))+IF(F33="○",1,IF(F33="△",1,IF(F33="●",1)))+IF(I33="○",1,IF(I33="△",1,IF(I33="●",1)))+IF(L33="○",1,IF(L33="△",1,IF(L33="●",1)))+IF(O33="○",1,IF(O33="△",1,IF(O33="●",1)))+IF(R33="○",1,IF(R33="△",1,IF(R33="●",1)))+IF(X33="○",1,IF(X33="△",1,IF(X33="●",1)))+IF(AA33="○",1,IF(AA33="△",1,IF(AA33="●",1)))+IF(AD33="○",1,IF(AD33="△",1,IF(AD33="●",1)))</f>
        <v>18</v>
      </c>
      <c r="AH30" s="554">
        <f>AI30*3+AJ30</f>
        <v>29</v>
      </c>
      <c r="AI30" s="557">
        <f>IF(C31="○",1,IF(C31="△",0,IF(C31="●",0)))+IF(F31="○",1,IF(F31="△",0,IF(F31="●",0)))+IF(I31="○",1,IF(I31="△",0,IF(I31="●",0)))+IF(L31="○",1,IF(L31="△",0,IF(L31="●",0)))+IF(O31="○",1,IF(O31="△",0,IF(O31="●",0)))+IF(R31="○",1,IF(R31="△",0,IF(R31="●",0)))+IF(X31="○",1,IF(X31="△",0,IF(X31="●",0)))+IF(AA31="○",1,IF(AA31="△",0,IF(AA31="●",0)))+IF(AD31="○",1,IF(AD31="△",0,IF(AD31="●",0)))+IF(C33="○",1,IF(C33="△",0,IF(C33="●",0)))+IF(F33="○",1,IF(F33="△",0,IF(F33="●",0)))+IF(I33="○",1,IF(I33="△",0,IF(I33="●",0)))+IF(L33="○",1,IF(L33="△",0,IF(L33="●",0)))+IF(O33="○",1,IF(O33="△",0,IF(O33="●",0)))+IF(R33="○",1,IF(R33="△",0,IF(R33="●",0)))+IF(X33="○",1,IF(X33="△",0,IF(X33="●",0)))+IF(AA33="○",1,IF(AA33="△",0,IF(AA33="●",0)))+IF(AD33="○",1,IF(AD33="△",0,IF(AD33="●",0)))</f>
        <v>8</v>
      </c>
      <c r="AJ30" s="557">
        <f>IF(C31="○",0,IF(C31="△",1,IF(C31="●",0)))+IF(F31="○",0,IF(F31="△",1,IF(F31="●",0)))+IF(I31="○",0,IF(I31="△",1,IF(I31="●",0)))+IF(L31="○",0,IF(L31="△",1,IF(L31="●",0)))+IF(O31="○",0,IF(O31="△",1,IF(O31="●",0)))+IF(R31="○",0,IF(R31="△",1,IF(R31="●",0)))+IF(X31="○",0,IF(X31="△",1,IF(X31="●",0)))+IF(AA31="○",0,IF(AA31="△",1,IF(AA31="●",0)))+IF(AD31="○",0,IF(AD31="△",1,IF(AD31="●",0)))+IF(C33="○",0,IF(C33="△",1,IF(C33="●",0)))+IF(F33="○",0,IF(F33="△",1,IF(F33="●",0)))+IF(I33="○",0,IF(I33="△",1,IF(I33="●",0)))+IF(L33="○",0,IF(L33="△",1,IF(L33="●",0)))+IF(O33="○",0,IF(O33="△",1,IF(O33="●",0)))+IF(R33="○",0,IF(R33="△",1,IF(R33="●",0)))+IF(X33="○",0,IF(X33="△",1,IF(X33="●",0)))+IF(AA33="○",0,IF(AA33="△",1,IF(AA33="●",0)))+IF(AD33="○",0,IF(AD33="△",1,IF(AD33="●",0)))</f>
        <v>5</v>
      </c>
      <c r="AK30" s="557">
        <f>IF(C31="○",0,IF(C31="△",0,IF(C31="●",1)))+IF(F31="○",0,IF(F31="△",0,IF(F31="●",1)))+IF(I31="○",0,IF(I31="△",0,IF(I31="●",1)))+IF(L31="○",0,IF(L31="△",0,IF(L31="●",1)))+IF(O31="○",0,IF(O31="△",0,IF(O31="●",1)))+IF(R31="○",0,IF(R31="△",0,IF(R31="●",1)))+IF(X31="○",0,IF(X31="△",0,IF(X31="●",1)))+IF(AA31="○",0,IF(AA31="△",0,IF(AA31="●",1)))+IF(AD31="○",0,IF(AD31="△",0,IF(AD31="●",1)))+IF(C33="○",0,IF(C33="△",0,IF(C33="●",1)))+IF(F33="○",0,IF(F33="△",0,IF(F33="●",1)))+IF(I33="○",0,IF(I33="△",0,IF(I33="●",1)))+IF(L33="○",0,IF(L33="△",0,IF(L33="●",1)))+IF(O33="○",0,IF(O33="△",0,IF(O33="●",1)))+IF(R33="○",0,IF(R33="△",0,IF(R33="●",1)))+IF(X33="○",0,IF(X33="△",0,IF(X33="●",1)))+IF(AA33="○",0,IF(AA33="△",0,IF(AA33="●",1)))+IF(AD33="○",0,IF(AD33="△",0,IF(AD33="●",1)))</f>
        <v>5</v>
      </c>
      <c r="AL30" s="557">
        <f>SUM(C30,F30,I30,L30,O30,R30,X30,AA30,AD30)+SUM(C32,F32,I32,L32,O32,R32,X32,AA32,AD32)</f>
        <v>31</v>
      </c>
      <c r="AM30" s="557">
        <f>SUM(E30,H30,K30,N30,Q30,T30,Z30,AC30,AF30)+SUM(E32,H32,K32,N32,Q32,T32,Z32,AC32,AF32)</f>
        <v>15</v>
      </c>
      <c r="AN30" s="589">
        <f>AL30-AM30</f>
        <v>16</v>
      </c>
      <c r="AO30" s="590"/>
      <c r="AP30" s="575">
        <f>RANK(AT30,AT6:AT45)</f>
        <v>5</v>
      </c>
      <c r="AQ30" s="25"/>
      <c r="AR30" s="550">
        <f>RANK(AL30,AL6:AL45,1)</f>
        <v>6</v>
      </c>
      <c r="AS30" s="550">
        <f>RANK(AN30,AN6:AN45,1)</f>
        <v>7</v>
      </c>
      <c r="AT30" s="550">
        <f>AH30*100+AS30*10+AR30</f>
        <v>2976</v>
      </c>
      <c r="AU30" s="550"/>
    </row>
    <row r="31" spans="2:47" customFormat="1" ht="11.25" customHeight="1">
      <c r="B31" s="596"/>
      <c r="C31" s="547" t="str">
        <f>IF(C30="","",IF(C30&gt;E30,"○",IF(C30=E30,"△",IF(C30&lt;E30,"●"))))</f>
        <v>△</v>
      </c>
      <c r="D31" s="543"/>
      <c r="E31" s="548"/>
      <c r="F31" s="542" t="str">
        <f>IF(F30="","",IF(F30&gt;H30,"○",IF(F30=H30,"△",IF(F30&lt;H30,"●"))))</f>
        <v>△</v>
      </c>
      <c r="G31" s="543"/>
      <c r="H31" s="548"/>
      <c r="I31" s="542" t="str">
        <f>IF(I30="","",IF(I30&gt;K30,"○",IF(I30=K30,"△",IF(I30&lt;K30,"●"))))</f>
        <v>○</v>
      </c>
      <c r="J31" s="543"/>
      <c r="K31" s="548"/>
      <c r="L31" s="542" t="str">
        <f>IF(L30="","",IF(L30&gt;N30,"○",IF(L30=N30,"△",IF(L30&lt;N30,"●"))))</f>
        <v>○</v>
      </c>
      <c r="M31" s="543"/>
      <c r="N31" s="548"/>
      <c r="O31" s="542" t="str">
        <f>IF(O30="","",IF(O30&gt;Q30,"○",IF(O30=Q30,"△",IF(O30&lt;Q30,"●"))))</f>
        <v>●</v>
      </c>
      <c r="P31" s="543"/>
      <c r="Q31" s="548"/>
      <c r="R31" s="542" t="str">
        <f>IF(R30="","",IF(R30&gt;T30,"○",IF(R30=T30,"△",IF(R30&lt;T30,"●"))))</f>
        <v>●</v>
      </c>
      <c r="S31" s="543"/>
      <c r="T31" s="548"/>
      <c r="U31" s="563"/>
      <c r="V31" s="564"/>
      <c r="W31" s="565"/>
      <c r="X31" s="542" t="str">
        <f>IF(X30="","",IF(X30&gt;Z30,"○",IF(X30=Z30,"△",IF(X30&lt;Z30,"●"))))</f>
        <v>●</v>
      </c>
      <c r="Y31" s="543"/>
      <c r="Z31" s="543"/>
      <c r="AA31" s="542" t="str">
        <f>IF(AA30="","",IF(AA30&gt;AC30,"○",IF(AA30=AC30,"△",IF(AA30&lt;AC30,"●"))))</f>
        <v>○</v>
      </c>
      <c r="AB31" s="543"/>
      <c r="AC31" s="548"/>
      <c r="AD31" s="583" t="str">
        <f>IF(AD30="","",IF(AD30&gt;AF30,"○",IF(AD30=AF30,"△",IF(AD30&lt;AF30,"●"))))</f>
        <v>○</v>
      </c>
      <c r="AE31" s="584"/>
      <c r="AF31" s="585"/>
      <c r="AG31" s="552"/>
      <c r="AH31" s="555"/>
      <c r="AI31" s="558"/>
      <c r="AJ31" s="558"/>
      <c r="AK31" s="558"/>
      <c r="AL31" s="558"/>
      <c r="AM31" s="558"/>
      <c r="AN31" s="542"/>
      <c r="AO31" s="591"/>
      <c r="AP31" s="576"/>
      <c r="AQ31" s="25"/>
      <c r="AR31" s="550"/>
      <c r="AS31" s="550"/>
      <c r="AT31" s="550"/>
      <c r="AU31" s="550"/>
    </row>
    <row r="32" spans="2:47" customFormat="1" ht="11.25" customHeight="1">
      <c r="B32" s="596"/>
      <c r="C32" s="36">
        <f>IF(W8="","",W8)</f>
        <v>1</v>
      </c>
      <c r="D32" s="27" t="s">
        <v>35</v>
      </c>
      <c r="E32" s="37">
        <f>IF(U8="","",U8)</f>
        <v>3</v>
      </c>
      <c r="F32" s="39">
        <f>IF(W12="","",W12)</f>
        <v>3</v>
      </c>
      <c r="G32" s="27" t="s">
        <v>35</v>
      </c>
      <c r="H32" s="37">
        <f>IF(U12="","",U12)</f>
        <v>1</v>
      </c>
      <c r="I32" s="39">
        <f>IF(W16="","",W16)</f>
        <v>1</v>
      </c>
      <c r="J32" s="27" t="s">
        <v>35</v>
      </c>
      <c r="K32" s="37">
        <f>IF(U16="","",U16)</f>
        <v>1</v>
      </c>
      <c r="L32" s="39">
        <f>IF(W20="","",W20)</f>
        <v>2</v>
      </c>
      <c r="M32" s="27" t="s">
        <v>35</v>
      </c>
      <c r="N32" s="37">
        <f>IF(U20="","",U20)</f>
        <v>0</v>
      </c>
      <c r="O32" s="39">
        <f>IF(W24="","",W24)</f>
        <v>2</v>
      </c>
      <c r="P32" s="27" t="s">
        <v>35</v>
      </c>
      <c r="Q32" s="37">
        <f>IF(U24="","",U24)</f>
        <v>2</v>
      </c>
      <c r="R32" s="39">
        <f>IF(W28="","",W28)</f>
        <v>1</v>
      </c>
      <c r="S32" s="27" t="s">
        <v>35</v>
      </c>
      <c r="T32" s="37">
        <f>IF(U28="","",U28)</f>
        <v>2</v>
      </c>
      <c r="U32" s="563"/>
      <c r="V32" s="564"/>
      <c r="W32" s="565"/>
      <c r="X32" s="29">
        <v>2</v>
      </c>
      <c r="Y32" s="27" t="s">
        <v>35</v>
      </c>
      <c r="Z32" s="29">
        <v>0</v>
      </c>
      <c r="AA32" s="26">
        <v>0</v>
      </c>
      <c r="AB32" s="27" t="s">
        <v>35</v>
      </c>
      <c r="AC32" s="28">
        <v>0</v>
      </c>
      <c r="AD32" s="26">
        <v>7</v>
      </c>
      <c r="AE32" s="27" t="s">
        <v>35</v>
      </c>
      <c r="AF32" s="29">
        <v>0</v>
      </c>
      <c r="AG32" s="552"/>
      <c r="AH32" s="555"/>
      <c r="AI32" s="558"/>
      <c r="AJ32" s="558"/>
      <c r="AK32" s="558"/>
      <c r="AL32" s="558"/>
      <c r="AM32" s="558"/>
      <c r="AN32" s="542"/>
      <c r="AO32" s="591"/>
      <c r="AP32" s="576"/>
      <c r="AQ32" s="25"/>
      <c r="AR32" s="550"/>
      <c r="AS32" s="550"/>
      <c r="AT32" s="550"/>
      <c r="AU32" s="550"/>
    </row>
    <row r="33" spans="2:47" customFormat="1" ht="11.25" customHeight="1">
      <c r="B33" s="597"/>
      <c r="C33" s="604" t="str">
        <f>IF(C32="","",IF(C32&gt;E32,"○",IF(C32=E32,"△",IF(C32&lt;E32,"●"))))</f>
        <v>●</v>
      </c>
      <c r="D33" s="587"/>
      <c r="E33" s="588"/>
      <c r="F33" s="586" t="str">
        <f>IF(F32="","",IF(F32&gt;H32,"○",IF(F32=H32,"△",IF(F32&lt;H32,"●"))))</f>
        <v>○</v>
      </c>
      <c r="G33" s="587"/>
      <c r="H33" s="588"/>
      <c r="I33" s="586" t="str">
        <f>IF(I32="","",IF(I32&gt;K32,"○",IF(I32=K32,"△",IF(I32&lt;K32,"●"))))</f>
        <v>△</v>
      </c>
      <c r="J33" s="587"/>
      <c r="K33" s="588"/>
      <c r="L33" s="586" t="str">
        <f>IF(L32="","",IF(L32&gt;N32,"○",IF(L32=N32,"△",IF(L32&lt;N32,"●"))))</f>
        <v>○</v>
      </c>
      <c r="M33" s="587"/>
      <c r="N33" s="588"/>
      <c r="O33" s="586" t="str">
        <f>IF(O32="","",IF(O32&gt;Q32,"○",IF(O32=Q32,"△",IF(O32&lt;Q32,"●"))))</f>
        <v>△</v>
      </c>
      <c r="P33" s="587"/>
      <c r="Q33" s="588"/>
      <c r="R33" s="586" t="str">
        <f>IF(R32="","",IF(R32&gt;T32,"○",IF(R32=T32,"△",IF(R32&lt;T32,"●"))))</f>
        <v>●</v>
      </c>
      <c r="S33" s="587"/>
      <c r="T33" s="588"/>
      <c r="U33" s="601"/>
      <c r="V33" s="602"/>
      <c r="W33" s="603"/>
      <c r="X33" s="586" t="str">
        <f>IF(X32="","",IF(X32&gt;Z32,"○",IF(X32=Z32,"△",IF(X32&lt;Z32,"●"))))</f>
        <v>○</v>
      </c>
      <c r="Y33" s="587"/>
      <c r="Z33" s="587"/>
      <c r="AA33" s="586" t="str">
        <f>IF(AA32="","",IF(AA32&gt;AC32,"○",IF(AA32=AC32,"△",IF(AA32&lt;AC32,"●"))))</f>
        <v>△</v>
      </c>
      <c r="AB33" s="587"/>
      <c r="AC33" s="588"/>
      <c r="AD33" s="586" t="str">
        <f>IF(AD32="","",IF(AD32&gt;AF32,"○",IF(AD32=AF32,"△",IF(AD32&lt;AF32,"●"))))</f>
        <v>○</v>
      </c>
      <c r="AE33" s="587"/>
      <c r="AF33" s="588"/>
      <c r="AG33" s="553"/>
      <c r="AH33" s="556"/>
      <c r="AI33" s="559"/>
      <c r="AJ33" s="559"/>
      <c r="AK33" s="559"/>
      <c r="AL33" s="559"/>
      <c r="AM33" s="559"/>
      <c r="AN33" s="586"/>
      <c r="AO33" s="592"/>
      <c r="AP33" s="605"/>
      <c r="AQ33" s="25"/>
      <c r="AR33" s="550"/>
      <c r="AS33" s="550"/>
      <c r="AT33" s="550"/>
      <c r="AU33" s="550"/>
    </row>
    <row r="34" spans="2:47" customFormat="1" ht="11.25" customHeight="1">
      <c r="B34" s="598" t="s">
        <v>72</v>
      </c>
      <c r="C34" s="30">
        <f>IF(Z6="","",Z6)</f>
        <v>0</v>
      </c>
      <c r="D34" s="31" t="s">
        <v>35</v>
      </c>
      <c r="E34" s="32">
        <f>IF(X6="","",X6)</f>
        <v>8</v>
      </c>
      <c r="F34" s="117">
        <f>IF(Z10="","",Z10)</f>
        <v>1</v>
      </c>
      <c r="G34" s="31" t="s">
        <v>35</v>
      </c>
      <c r="H34" s="32">
        <f>IF(X10="","",X10)</f>
        <v>2</v>
      </c>
      <c r="I34" s="117">
        <f>IF(Z14="","",Z14)</f>
        <v>4</v>
      </c>
      <c r="J34" s="31" t="s">
        <v>35</v>
      </c>
      <c r="K34" s="32">
        <f>IF(X14="","",X14)</f>
        <v>0</v>
      </c>
      <c r="L34" s="117">
        <f>IF(Z18="","",Z18)</f>
        <v>0</v>
      </c>
      <c r="M34" s="31" t="s">
        <v>35</v>
      </c>
      <c r="N34" s="32">
        <f>IF(X18="","",X18)</f>
        <v>1</v>
      </c>
      <c r="O34" s="117">
        <f>IF(Z22="","",Z22)</f>
        <v>2</v>
      </c>
      <c r="P34" s="31" t="s">
        <v>35</v>
      </c>
      <c r="Q34" s="32">
        <f>IF(X22="","",X22)</f>
        <v>0</v>
      </c>
      <c r="R34" s="117">
        <f>IF(Z26="","",Z26)</f>
        <v>1</v>
      </c>
      <c r="S34" s="31" t="s">
        <v>35</v>
      </c>
      <c r="T34" s="32">
        <f>IF(X26="","",X26)</f>
        <v>2</v>
      </c>
      <c r="U34" s="117">
        <f>IF(Z30="","",Z30)</f>
        <v>1</v>
      </c>
      <c r="V34" s="31" t="s">
        <v>35</v>
      </c>
      <c r="W34" s="32">
        <f>IF(X30="","",X30)</f>
        <v>0</v>
      </c>
      <c r="X34" s="560"/>
      <c r="Y34" s="561"/>
      <c r="Z34" s="561"/>
      <c r="AA34" s="33">
        <v>1</v>
      </c>
      <c r="AB34" s="31" t="s">
        <v>35</v>
      </c>
      <c r="AC34" s="34">
        <v>1</v>
      </c>
      <c r="AD34" s="33">
        <v>5</v>
      </c>
      <c r="AE34" s="31" t="s">
        <v>35</v>
      </c>
      <c r="AF34" s="35">
        <v>0</v>
      </c>
      <c r="AG34" s="551">
        <f>IF(C35="○",1,IF(C35="△",1,IF(C35="●",1)))+IF(F35="○",1,IF(F35="△",1,IF(F35="●",1)))+IF(I35="○",1,IF(I35="△",1,IF(I35="●",1)))+IF(L35="○",1,IF(L35="△",1,IF(L35="●",1)))+IF(O35="○",1,IF(O35="△",1,IF(O35="●",1)))+IF(R35="○",1,IF(R35="△",1,IF(R35="●",1)))+IF(U35="○",1,IF(U35="△",1,IF(U35="●",1)))+IF(AA35="○",1,IF(AA35="△",1,IF(AA35="●",1)))+IF(AD35="○",1,IF(AD35="△",1,IF(AD35="●",1)))+IF(C37="○",1,IF(C37="△",1,IF(C37="●",1)))+IF(F37="○",1,IF(F37="△",1,IF(F37="●",1)))+IF(I37="○",1,IF(I37="△",1,IF(I37="●",1)))+IF(L37="○",1,IF(L37="△",1,IF(L37="●",1)))+IF(O37="○",1,IF(O37="△",1,IF(O37="●",1)))+IF(R37="○",1,IF(R37="△",1,IF(R37="●",1)))+IF(U37="○",1,IF(U37="△",1,IF(U37="●",1)))+IF(AA37="○",1,IF(AA37="△",1,IF(AA37="●",1)))+IF(AD37="○",1,IF(AD37="△",1,IF(AD37="●",1)))</f>
        <v>18</v>
      </c>
      <c r="AH34" s="554">
        <f>AI34*3+AJ34</f>
        <v>19</v>
      </c>
      <c r="AI34" s="557">
        <f>IF(C35="○",1,IF(C35="△",0,IF(C35="●",0)))+IF(F35="○",1,IF(F35="△",0,IF(F35="●",0)))+IF(I35="○",1,IF(I35="△",0,IF(I35="●",0)))+IF(L35="○",1,IF(L35="△",0,IF(L35="●",0)))+IF(O35="○",1,IF(O35="△",0,IF(O35="●",0)))+IF(R35="○",1,IF(R35="△",0,IF(R35="●",0)))+IF(U35="○",1,IF(U35="△",0,IF(U35="●",0)))+IF(AA35="○",1,IF(AA35="△",0,IF(AA35="●",0)))+IF(AD35="○",1,IF(AD35="△",0,IF(AD35="●",0)))+IF(C37="○",1,IF(C37="△",0,IF(C37="●",0)))+IF(F37="○",1,IF(F37="△",0,IF(F37="●",0)))+IF(I37="○",1,IF(I37="△",0,IF(I37="●",0)))+IF(L37="○",1,IF(L37="△",0,IF(L37="●",0)))+IF(O37="○",1,IF(O37="△",0,IF(O37="●",0)))+IF(R37="○",1,IF(R37="△",0,IF(R37="●",0)))+IF(U37="○",1,IF(U37="△",0,IF(U37="●",0)))+IF(AA37="○",1,IF(AA37="△",0,IF(AA37="●",0)))+IF(AD37="○",1,IF(AD37="△",0,IF(AD37="●",0)))</f>
        <v>5</v>
      </c>
      <c r="AJ34" s="557">
        <f>IF(C35="○",0,IF(C35="△",1,IF(C35="●",0)))+IF(F35="○",0,IF(F35="△",1,IF(F35="●",0)))+IF(I35="○",0,IF(I35="△",1,IF(I35="●",0)))+IF(L35="○",0,IF(L35="△",1,IF(L35="●",0)))+IF(O35="○",0,IF(O35="△",1,IF(O35="●",0)))+IF(R35="○",0,IF(R35="△",1,IF(R35="●",0)))+IF(U35="○",0,IF(U35="△",1,IF(U35="●",0)))+IF(AA35="○",0,IF(AA35="△",1,IF(AA35="●",0)))+IF(AD35="○",0,IF(AD35="△",1,IF(AD35="●",0)))+IF(C37="○",0,IF(C37="△",1,IF(C37="●",0)))+IF(F37="○",0,IF(F37="△",1,IF(F37="●",0)))+IF(I37="○",0,IF(I37="△",1,IF(I37="●",0)))+IF(L37="○",0,IF(L37="△",1,IF(L37="●",0)))+IF(O37="○",0,IF(O37="△",1,IF(O37="●",0)))+IF(R37="○",0,IF(R37="△",1,IF(R37="●",0)))+IF(U37="○",0,IF(U37="△",1,IF(U37="●",0)))+IF(AA37="○",0,IF(AA37="△",1,IF(AA37="●",0)))+IF(AD37="○",0,IF(AD37="△",1,IF(AD37="●",0)))</f>
        <v>4</v>
      </c>
      <c r="AK34" s="557">
        <f>IF(C35="○",0,IF(C35="△",0,IF(C35="●",1)))+IF(F35="○",0,IF(F35="△",0,IF(F35="●",1)))+IF(I35="○",0,IF(I35="△",0,IF(I35="●",1)))+IF(L35="○",0,IF(L35="△",0,IF(L35="●",1)))+IF(O35="○",0,IF(O35="△",0,IF(O35="●",1)))+IF(R35="○",0,IF(R35="△",0,IF(R35="●",1)))+IF(U35="○",0,IF(U35="△",0,IF(U35="●",1)))+IF(AA35="○",0,IF(AA35="△",0,IF(AA35="●",1)))+IF(AD35="○",0,IF(AD35="△",0,IF(AD35="●",1)))+IF(C37="○",0,IF(C37="△",0,IF(C37="●",1)))+IF(F37="○",0,IF(F37="△",0,IF(F37="●",1)))+IF(I37="○",0,IF(I37="△",0,IF(I37="●",1)))+IF(L37="○",0,IF(L37="△",0,IF(L37="●",1)))+IF(O37="○",0,IF(O37="△",0,IF(O37="●",1)))+IF(R37="○",0,IF(R37="△",0,IF(R37="●",1)))+IF(U37="○",0,IF(U37="△",0,IF(U37="●",1)))+IF(AA37="○",0,IF(AA37="△",0,IF(AA37="●",1)))+IF(AD37="○",0,IF(AD37="△",0,IF(AD37="●",1)))</f>
        <v>9</v>
      </c>
      <c r="AL34" s="557">
        <f>SUM(C34,F34,I34,L34,O34,R34,U34,AA34,AD34)+SUM(C36,F36,I36,L36,O36,R36,U36,AA36,AD36)</f>
        <v>27</v>
      </c>
      <c r="AM34" s="557">
        <f>SUM(E34,H34,K34,N34,Q34,T34,W34,AC34,AF34)+SUM(E36,H36,K36,N36,Q36,T36,W36,AC36,AF36)</f>
        <v>30</v>
      </c>
      <c r="AN34" s="589">
        <f>AL34-AM34</f>
        <v>-3</v>
      </c>
      <c r="AO34" s="590"/>
      <c r="AP34" s="575">
        <f>RANK(AT34,AT6:AT45)</f>
        <v>8</v>
      </c>
      <c r="AQ34" s="25"/>
      <c r="AR34" s="550">
        <f>RANK(AL34,AL6:AL45,1)</f>
        <v>3</v>
      </c>
      <c r="AS34" s="550">
        <f>RANK(AN34,AN6:AN45,1)</f>
        <v>4</v>
      </c>
      <c r="AT34" s="550">
        <f>AH34*100+AS34*10+AR34</f>
        <v>1943</v>
      </c>
      <c r="AU34" s="550"/>
    </row>
    <row r="35" spans="2:47" customFormat="1" ht="11.25" customHeight="1">
      <c r="B35" s="599"/>
      <c r="C35" s="547" t="str">
        <f>IF(C34="","",IF(C34&gt;E34,"○",IF(C34=E34,"△",IF(C34&lt;E34,"●"))))</f>
        <v>●</v>
      </c>
      <c r="D35" s="543"/>
      <c r="E35" s="548"/>
      <c r="F35" s="542" t="str">
        <f>IF(F34="","",IF(F34&gt;H34,"○",IF(F34=H34,"△",IF(F34&lt;H34,"●"))))</f>
        <v>●</v>
      </c>
      <c r="G35" s="543"/>
      <c r="H35" s="548"/>
      <c r="I35" s="542" t="str">
        <f>IF(I34="","",IF(I34&gt;K34,"○",IF(I34=K34,"△",IF(I34&lt;K34,"●"))))</f>
        <v>○</v>
      </c>
      <c r="J35" s="543"/>
      <c r="K35" s="548"/>
      <c r="L35" s="542" t="str">
        <f>IF(L34="","",IF(L34&gt;N34,"○",IF(L34=N34,"△",IF(L34&lt;N34,"●"))))</f>
        <v>●</v>
      </c>
      <c r="M35" s="543"/>
      <c r="N35" s="548"/>
      <c r="O35" s="542" t="str">
        <f>IF(O34="","",IF(O34&gt;Q34,"○",IF(O34=Q34,"△",IF(O34&lt;Q34,"●"))))</f>
        <v>○</v>
      </c>
      <c r="P35" s="543"/>
      <c r="Q35" s="548"/>
      <c r="R35" s="542" t="str">
        <f>IF(R34="","",IF(R34&gt;T34,"○",IF(R34=T34,"△",IF(R34&lt;T34,"●"))))</f>
        <v>●</v>
      </c>
      <c r="S35" s="543"/>
      <c r="T35" s="548"/>
      <c r="U35" s="542" t="str">
        <f>IF(U34="","",IF(U34&gt;W34,"○",IF(U34=W34,"△",IF(U34&lt;W34,"●"))))</f>
        <v>○</v>
      </c>
      <c r="V35" s="543"/>
      <c r="W35" s="548"/>
      <c r="X35" s="563"/>
      <c r="Y35" s="564"/>
      <c r="Z35" s="564"/>
      <c r="AA35" s="542" t="str">
        <f>IF(AA34="","",IF(AA34&gt;AC34,"○",IF(AA34=AC34,"△",IF(AA34&lt;AC34,"●"))))</f>
        <v>△</v>
      </c>
      <c r="AB35" s="543"/>
      <c r="AC35" s="548"/>
      <c r="AD35" s="583" t="str">
        <f>IF(AD34="","",IF(AD34&gt;AF34,"○",IF(AD34=AF34,"△",IF(AD34&lt;AF34,"●"))))</f>
        <v>○</v>
      </c>
      <c r="AE35" s="584"/>
      <c r="AF35" s="585"/>
      <c r="AG35" s="552"/>
      <c r="AH35" s="555"/>
      <c r="AI35" s="558"/>
      <c r="AJ35" s="558"/>
      <c r="AK35" s="558"/>
      <c r="AL35" s="558"/>
      <c r="AM35" s="558"/>
      <c r="AN35" s="542"/>
      <c r="AO35" s="591"/>
      <c r="AP35" s="576"/>
      <c r="AQ35" s="25"/>
      <c r="AR35" s="550"/>
      <c r="AS35" s="550"/>
      <c r="AT35" s="550"/>
      <c r="AU35" s="550"/>
    </row>
    <row r="36" spans="2:47" customFormat="1" ht="11.25" customHeight="1">
      <c r="B36" s="599"/>
      <c r="C36" s="36">
        <f>IF(Z8="","",Z8)</f>
        <v>3</v>
      </c>
      <c r="D36" s="27" t="s">
        <v>35</v>
      </c>
      <c r="E36" s="37">
        <f>IF(X8="","",X8)</f>
        <v>4</v>
      </c>
      <c r="F36" s="39">
        <f>IF(Z12="","",Z12)</f>
        <v>0</v>
      </c>
      <c r="G36" s="27" t="s">
        <v>35</v>
      </c>
      <c r="H36" s="37">
        <f>IF(X12="","",X12)</f>
        <v>0</v>
      </c>
      <c r="I36" s="39">
        <f>IF(Z16="","",Z16)</f>
        <v>2</v>
      </c>
      <c r="J36" s="27" t="s">
        <v>35</v>
      </c>
      <c r="K36" s="37">
        <f>IF(X16="","",X16)</f>
        <v>4</v>
      </c>
      <c r="L36" s="39">
        <f>IF(Z20="","",Z20)</f>
        <v>1</v>
      </c>
      <c r="M36" s="27" t="s">
        <v>35</v>
      </c>
      <c r="N36" s="37">
        <f>IF(X20="","",X20)</f>
        <v>3</v>
      </c>
      <c r="O36" s="39">
        <f>IF(Z24="","",Z24)</f>
        <v>1</v>
      </c>
      <c r="P36" s="27" t="s">
        <v>35</v>
      </c>
      <c r="Q36" s="37">
        <f>IF(X24="","",X24)</f>
        <v>2</v>
      </c>
      <c r="R36" s="39">
        <f>IF(Z28="","",Z28)</f>
        <v>0</v>
      </c>
      <c r="S36" s="27" t="s">
        <v>35</v>
      </c>
      <c r="T36" s="37">
        <f>IF(X28="","",X28)</f>
        <v>0</v>
      </c>
      <c r="U36" s="39">
        <f>IF(Z32="","",Z32)</f>
        <v>0</v>
      </c>
      <c r="V36" s="27" t="s">
        <v>35</v>
      </c>
      <c r="W36" s="37">
        <f>IF(X32="","",X32)</f>
        <v>2</v>
      </c>
      <c r="X36" s="563"/>
      <c r="Y36" s="564"/>
      <c r="Z36" s="564"/>
      <c r="AA36" s="26">
        <v>1</v>
      </c>
      <c r="AB36" s="27" t="s">
        <v>35</v>
      </c>
      <c r="AC36" s="28">
        <v>1</v>
      </c>
      <c r="AD36" s="26">
        <v>4</v>
      </c>
      <c r="AE36" s="27" t="s">
        <v>35</v>
      </c>
      <c r="AF36" s="29">
        <v>0</v>
      </c>
      <c r="AG36" s="552"/>
      <c r="AH36" s="555"/>
      <c r="AI36" s="558"/>
      <c r="AJ36" s="558"/>
      <c r="AK36" s="558"/>
      <c r="AL36" s="558"/>
      <c r="AM36" s="558"/>
      <c r="AN36" s="542"/>
      <c r="AO36" s="591"/>
      <c r="AP36" s="576"/>
      <c r="AQ36" s="25"/>
      <c r="AR36" s="550"/>
      <c r="AS36" s="550"/>
      <c r="AT36" s="550"/>
      <c r="AU36" s="550"/>
    </row>
    <row r="37" spans="2:47" customFormat="1" ht="11.25" customHeight="1">
      <c r="B37" s="600"/>
      <c r="C37" s="547" t="str">
        <f>IF(C36="","",IF(C36&gt;E36,"○",IF(C36=E36,"△",IF(C36&lt;E36,"●"))))</f>
        <v>●</v>
      </c>
      <c r="D37" s="543"/>
      <c r="E37" s="548"/>
      <c r="F37" s="542" t="str">
        <f>IF(F36="","",IF(F36&gt;H36,"○",IF(F36=H36,"△",IF(F36&lt;H36,"●"))))</f>
        <v>△</v>
      </c>
      <c r="G37" s="543"/>
      <c r="H37" s="548"/>
      <c r="I37" s="542" t="str">
        <f>IF(I36="","",IF(I36&gt;K36,"○",IF(I36=K36,"△",IF(I36&lt;K36,"●"))))</f>
        <v>●</v>
      </c>
      <c r="J37" s="543"/>
      <c r="K37" s="548"/>
      <c r="L37" s="542" t="str">
        <f>IF(L36="","",IF(L36&gt;N36,"○",IF(L36=N36,"△",IF(L36&lt;N36,"●"))))</f>
        <v>●</v>
      </c>
      <c r="M37" s="543"/>
      <c r="N37" s="548"/>
      <c r="O37" s="542" t="str">
        <f>IF(O36="","",IF(O36&gt;Q36,"○",IF(O36=Q36,"△",IF(O36&lt;Q36,"●"))))</f>
        <v>●</v>
      </c>
      <c r="P37" s="543"/>
      <c r="Q37" s="548"/>
      <c r="R37" s="542" t="str">
        <f>IF(R36="","",IF(R36&gt;T36,"○",IF(R36=T36,"△",IF(R36&lt;T36,"●"))))</f>
        <v>△</v>
      </c>
      <c r="S37" s="543"/>
      <c r="T37" s="548"/>
      <c r="U37" s="542" t="str">
        <f>IF(U36="","",IF(U36&gt;W36,"○",IF(U36=W36,"△",IF(U36&lt;W36,"●"))))</f>
        <v>●</v>
      </c>
      <c r="V37" s="543"/>
      <c r="W37" s="548"/>
      <c r="X37" s="563"/>
      <c r="Y37" s="564"/>
      <c r="Z37" s="564"/>
      <c r="AA37" s="542" t="str">
        <f>IF(AA36="","",IF(AA36&gt;AC36,"○",IF(AA36=AC36,"△",IF(AA36&lt;AC36,"●"))))</f>
        <v>△</v>
      </c>
      <c r="AB37" s="543"/>
      <c r="AC37" s="548"/>
      <c r="AD37" s="586" t="str">
        <f>IF(AD36="","",IF(AD36&gt;AF36,"○",IF(AD36=AF36,"△",IF(AD36&lt;AF36,"●"))))</f>
        <v>○</v>
      </c>
      <c r="AE37" s="587"/>
      <c r="AF37" s="588"/>
      <c r="AG37" s="553"/>
      <c r="AH37" s="556"/>
      <c r="AI37" s="559"/>
      <c r="AJ37" s="559"/>
      <c r="AK37" s="559"/>
      <c r="AL37" s="559"/>
      <c r="AM37" s="559"/>
      <c r="AN37" s="586"/>
      <c r="AO37" s="592"/>
      <c r="AP37" s="576"/>
      <c r="AQ37" s="25"/>
      <c r="AR37" s="550"/>
      <c r="AS37" s="550"/>
      <c r="AT37" s="550"/>
      <c r="AU37" s="550"/>
    </row>
    <row r="38" spans="2:47" customFormat="1" ht="11.25" customHeight="1">
      <c r="B38" s="581" t="s">
        <v>129</v>
      </c>
      <c r="C38" s="30">
        <f>IF(AC6="","",AC6)</f>
        <v>1</v>
      </c>
      <c r="D38" s="31" t="s">
        <v>35</v>
      </c>
      <c r="E38" s="32">
        <f>IF(AA6="","",AA6)</f>
        <v>5</v>
      </c>
      <c r="F38" s="117">
        <f>IF(AC10="","",AC10)</f>
        <v>0</v>
      </c>
      <c r="G38" s="31" t="s">
        <v>35</v>
      </c>
      <c r="H38" s="32">
        <f>IF(AA10="","",AA10)</f>
        <v>4</v>
      </c>
      <c r="I38" s="117">
        <f>IF(AC14="","",AC14)</f>
        <v>2</v>
      </c>
      <c r="J38" s="31" t="s">
        <v>35</v>
      </c>
      <c r="K38" s="32">
        <f>IF(AA14="","",AA14)</f>
        <v>0</v>
      </c>
      <c r="L38" s="117">
        <f>IF(AC18="","",AC18)</f>
        <v>1</v>
      </c>
      <c r="M38" s="31" t="s">
        <v>35</v>
      </c>
      <c r="N38" s="32">
        <f>IF(AA18="","",AA18)</f>
        <v>1</v>
      </c>
      <c r="O38" s="117">
        <f>IF(AC22="","",AC22)</f>
        <v>1</v>
      </c>
      <c r="P38" s="31" t="s">
        <v>35</v>
      </c>
      <c r="Q38" s="32">
        <f>IF(AA22="","",AA22)</f>
        <v>3</v>
      </c>
      <c r="R38" s="117">
        <f>IF(AC26="","",AC26)</f>
        <v>0</v>
      </c>
      <c r="S38" s="31" t="s">
        <v>35</v>
      </c>
      <c r="T38" s="32">
        <f>IF(AA26="","",AA26)</f>
        <v>1</v>
      </c>
      <c r="U38" s="117">
        <f>IF(AC30="","",AC30)</f>
        <v>0</v>
      </c>
      <c r="V38" s="31" t="s">
        <v>35</v>
      </c>
      <c r="W38" s="32">
        <f>IF(AA30="","",AA30)</f>
        <v>3</v>
      </c>
      <c r="X38" s="117">
        <f>IF(AC34="","",AC34)</f>
        <v>1</v>
      </c>
      <c r="Y38" s="31" t="s">
        <v>35</v>
      </c>
      <c r="Z38" s="31">
        <f>IF(AA34="","",AA34)</f>
        <v>1</v>
      </c>
      <c r="AA38" s="560"/>
      <c r="AB38" s="561"/>
      <c r="AC38" s="562"/>
      <c r="AD38" s="33">
        <v>2</v>
      </c>
      <c r="AE38" s="31" t="s">
        <v>35</v>
      </c>
      <c r="AF38" s="34">
        <v>0</v>
      </c>
      <c r="AG38" s="551">
        <f>IF(C39="○",1,IF(C39="△",1,IF(C39="●",1)))+IF(F39="○",1,IF(F39="△",1,IF(F39="●",1)))+IF(I39="○",1,IF(I39="△",1,IF(I39="●",1)))+IF(L39="○",1,IF(L39="△",1,IF(L39="●",1)))+IF(O39="○",1,IF(O39="△",1,IF(O39="●",1)))+IF(R39="○",1,IF(R39="△",1,IF(R39="●",1)))+IF(U39="○",1,IF(U39="△",1,IF(U39="●",1)))+IF(X39="○",1,IF(X39="△",1,IF(X39="●",1)))+IF(AD39="○",1,IF(AD39="△",1,IF(AD39="●",1)))+IF(C41="○",1,IF(C41="△",1,IF(C41="●",1)))+IF(F41="○",1,IF(F41="△",1,IF(F41="●",1)))+IF(I41="○",1,IF(I41="△",1,IF(I41="●",1)))+IF(L41="○",1,IF(L41="△",1,IF(L41="●",1)))+IF(O41="○",1,IF(O41="△",1,IF(O41="●",1)))+IF(R41="○",1,IF(R41="△",1,IF(R41="●",1)))+IF(U41="○",1,IF(U41="△",1,IF(U41="●",1)))+IF(X41="○",1,IF(X41="△",1,IF(X41="●",1)))+IF(AD41="○",1,IF(AD41="△",1,IF(AD41="●",1)))</f>
        <v>18</v>
      </c>
      <c r="AH38" s="554">
        <f>AI38*3+AJ38</f>
        <v>14</v>
      </c>
      <c r="AI38" s="557">
        <f>IF(C39="○",1,IF(C39="△",0,IF(C39="●",0)))+IF(F39="○",1,IF(F39="△",0,IF(F39="●",0)))+IF(I39="○",1,IF(I39="△",0,IF(I39="●",0)))+IF(L39="○",1,IF(L39="△",0,IF(L39="●",0)))+IF(O39="○",1,IF(O39="△",0,IF(O39="●",0)))+IF(R39="○",1,IF(R39="△",0,IF(R39="●",0)))+IF(U39="○",1,IF(U39="△",0,IF(U39="●",0)))+IF(X39="○",1,IF(X39="△",0,IF(X39="●",0)))+IF(AD39="○",1,IF(AD39="△",0,IF(AD39="●",0)))+IF(C41="○",1,IF(C41="△",0,IF(C41="●",0)))+IF(F41="○",1,IF(F41="△",0,IF(F41="●",0)))+IF(I41="○",1,IF(I41="△",0,IF(I41="●",0)))+IF(L41="○",1,IF(L41="△",0,IF(L41="●",0)))+IF(O41="○",1,IF(O41="△",0,IF(O41="●",0)))+IF(R41="○",1,IF(R41="△",0,IF(R41="●",0)))+IF(U41="○",1,IF(U41="△",0,IF(U41="●",0)))+IF(X41="○",1,IF(X41="△",0,IF(X41="●",0)))+IF(AD41="○",1,IF(AD41="△",0,IF(AD41="●",0)))</f>
        <v>3</v>
      </c>
      <c r="AJ38" s="557">
        <f>IF(C39="○",0,IF(C39="△",1,IF(C39="●",0)))+IF(F39="○",0,IF(F39="△",1,IF(F39="●",0)))+IF(I39="○",0,IF(I39="△",1,IF(I39="●",0)))+IF(L39="○",0,IF(L39="△",1,IF(L39="●",0)))+IF(O39="○",0,IF(O39="△",1,IF(O39="●",0)))+IF(R39="○",0,IF(R39="△",1,IF(R39="●",0)))+IF(U39="○",0,IF(U39="△",1,IF(U39="●",0)))+IF(X39="○",0,IF(X39="△",1,IF(X39="●",0)))+IF(AD39="○",0,IF(AD39="△",1,IF(AD39="●",0)))+IF(C41="○",0,IF(C41="△",1,IF(C41="●",0)))+IF(F41="○",0,IF(F41="△",1,IF(F41="●",0)))+IF(I41="○",0,IF(I41="△",1,IF(I41="●",0)))+IF(L41="○",0,IF(L41="△",1,IF(L41="●",0)))+IF(O41="○",0,IF(O41="△",1,IF(O41="●",0)))+IF(R41="○",0,IF(R41="△",1,IF(R41="●",0)))+IF(U41="○",0,IF(U41="△",1,IF(U41="●",0)))+IF(X41="○",0,IF(X41="△",1,IF(X41="●",0)))+IF(AD41="○",0,IF(AD41="△",1,IF(AD41="●",0)))</f>
        <v>5</v>
      </c>
      <c r="AK38" s="557">
        <f>IF(C39="○",0,IF(C39="△",0,IF(C39="●",1)))+IF(F39="○",0,IF(F39="△",0,IF(F39="●",1)))+IF(I39="○",0,IF(I39="△",0,IF(I39="●",1)))+IF(L39="○",0,IF(L39="△",0,IF(L39="●",1)))+IF(O39="○",0,IF(O39="△",0,IF(O39="●",1)))+IF(R39="○",0,IF(R39="△",0,IF(R39="●",1)))+IF(U39="○",0,IF(U39="△",0,IF(U39="●",1)))+IF(X39="○",0,IF(X39="△",0,IF(X39="●",1)))+IF(AD39="○",0,IF(AD39="△",0,IF(AD39="●",1)))+IF(C41="○",0,IF(C41="△",0,IF(C41="●",1)))+IF(F41="○",0,IF(F41="△",0,IF(F41="●",1)))+IF(I41="○",0,IF(I41="△",0,IF(I41="●",1)))+IF(L41="○",0,IF(L41="△",0,IF(L41="●",1)))+IF(O41="○",0,IF(O41="△",0,IF(O41="●",1)))+IF(R41="○",0,IF(R41="△",0,IF(R41="●",1)))+IF(U41="○",0,IF(U41="△",0,IF(U41="●",1)))+IF(X41="○",0,IF(X41="△",0,IF(X41="●",1)))+IF(AD41="○",0,IF(AD41="△",0,IF(AD41="●",1)))</f>
        <v>10</v>
      </c>
      <c r="AL38" s="557">
        <f>SUM(C38,F38,I38,L38,O38,R38,U38,X38,AD38)+SUM(C40,F40,I40,L40,O40,R40,U40,X40,AD40)</f>
        <v>11</v>
      </c>
      <c r="AM38" s="557">
        <f>SUM(E38,H38,K38,N38,Q38,T38,W38,Z38,AF38)+SUM(E40,H40,K40,N40,Q40,T40,W40,Z40,AF40)</f>
        <v>44</v>
      </c>
      <c r="AN38" s="569">
        <f>AL38-AM38</f>
        <v>-33</v>
      </c>
      <c r="AO38" s="570"/>
      <c r="AP38" s="575">
        <f>RANK(AT38,AT6:AT45)</f>
        <v>9</v>
      </c>
      <c r="AQ38" s="1"/>
      <c r="AR38" s="550">
        <f>RANK(AL38,AL6:AL45,1)</f>
        <v>2</v>
      </c>
      <c r="AS38" s="550">
        <f>RANK(AN38,AN6:AN45,1)</f>
        <v>2</v>
      </c>
      <c r="AT38" s="550">
        <f>AH38*100+AS38*10+AR38</f>
        <v>1422</v>
      </c>
      <c r="AU38" s="550"/>
    </row>
    <row r="39" spans="2:47" customFormat="1" ht="11.25" customHeight="1">
      <c r="B39" s="582"/>
      <c r="C39" s="547" t="str">
        <f>IF(C38="","",IF(C38&gt;E38,"○",IF(C38=E38,"△",IF(C38&lt;E38,"●"))))</f>
        <v>●</v>
      </c>
      <c r="D39" s="543"/>
      <c r="E39" s="548"/>
      <c r="F39" s="542" t="str">
        <f>IF(F38="","",IF(F38&gt;H38,"○",IF(F38=H38,"△",IF(F38&lt;H38,"●"))))</f>
        <v>●</v>
      </c>
      <c r="G39" s="543"/>
      <c r="H39" s="548"/>
      <c r="I39" s="542" t="str">
        <f>IF(I38="","",IF(I38&gt;K38,"○",IF(I38=K38,"△",IF(I38&lt;K38,"●"))))</f>
        <v>○</v>
      </c>
      <c r="J39" s="543"/>
      <c r="K39" s="548"/>
      <c r="L39" s="542" t="str">
        <f>IF(L38="","",IF(L38&gt;N38,"○",IF(L38=N38,"△",IF(L38&lt;N38,"●"))))</f>
        <v>△</v>
      </c>
      <c r="M39" s="543"/>
      <c r="N39" s="548"/>
      <c r="O39" s="542" t="str">
        <f>IF(O38="","",IF(O38&gt;Q38,"○",IF(O38=Q38,"△",IF(O38&lt;Q38,"●"))))</f>
        <v>●</v>
      </c>
      <c r="P39" s="543"/>
      <c r="Q39" s="548"/>
      <c r="R39" s="542" t="str">
        <f>IF(R38="","",IF(R38&gt;T38,"○",IF(R38=T38,"△",IF(R38&lt;T38,"●"))))</f>
        <v>●</v>
      </c>
      <c r="S39" s="543"/>
      <c r="T39" s="548"/>
      <c r="U39" s="542" t="str">
        <f>IF(U38="","",IF(U38&gt;W38,"○",IF(U38=W38,"△",IF(U38&lt;W38,"●"))))</f>
        <v>●</v>
      </c>
      <c r="V39" s="543"/>
      <c r="W39" s="548"/>
      <c r="X39" s="542" t="str">
        <f>IF(X38="","",IF(X38&gt;Z38,"○",IF(X38=Z38,"△",IF(X38&lt;Z38,"●"))))</f>
        <v>△</v>
      </c>
      <c r="Y39" s="543"/>
      <c r="Z39" s="543"/>
      <c r="AA39" s="563"/>
      <c r="AB39" s="564"/>
      <c r="AC39" s="565"/>
      <c r="AD39" s="583" t="str">
        <f>IF(AD38="","",IF(AD38&gt;AF38,"○",IF(AD38=AF38,"△",IF(AD38&lt;AF38,"●"))))</f>
        <v>○</v>
      </c>
      <c r="AE39" s="584"/>
      <c r="AF39" s="585"/>
      <c r="AG39" s="552"/>
      <c r="AH39" s="555"/>
      <c r="AI39" s="558"/>
      <c r="AJ39" s="558"/>
      <c r="AK39" s="558"/>
      <c r="AL39" s="558"/>
      <c r="AM39" s="558"/>
      <c r="AN39" s="571"/>
      <c r="AO39" s="572"/>
      <c r="AP39" s="576"/>
      <c r="AQ39" s="1"/>
      <c r="AR39" s="550"/>
      <c r="AS39" s="550"/>
      <c r="AT39" s="550"/>
      <c r="AU39" s="550"/>
    </row>
    <row r="40" spans="2:47" customFormat="1" ht="11.25" customHeight="1">
      <c r="B40" s="582"/>
      <c r="C40" s="36">
        <f>IF(AC8="","",AC8)</f>
        <v>0</v>
      </c>
      <c r="D40" s="27" t="s">
        <v>35</v>
      </c>
      <c r="E40" s="37">
        <f>IF(AA8="","",AA8)</f>
        <v>5</v>
      </c>
      <c r="F40" s="39">
        <f>IF(AC12="","",AC12)</f>
        <v>1</v>
      </c>
      <c r="G40" s="27" t="s">
        <v>35</v>
      </c>
      <c r="H40" s="37">
        <f>IF(AA12="","",AA12)</f>
        <v>7</v>
      </c>
      <c r="I40" s="39">
        <f>IF(AC16="","",AC16)</f>
        <v>1</v>
      </c>
      <c r="J40" s="27" t="s">
        <v>35</v>
      </c>
      <c r="K40" s="37">
        <f>IF(AA16="","",AA16)</f>
        <v>0</v>
      </c>
      <c r="L40" s="39">
        <f>IF(AC20="","",AC20)</f>
        <v>0</v>
      </c>
      <c r="M40" s="27" t="s">
        <v>35</v>
      </c>
      <c r="N40" s="37">
        <f>IF(AA20="","",AA20)</f>
        <v>3</v>
      </c>
      <c r="O40" s="39">
        <f>IF(AC24="","",AC24)</f>
        <v>0</v>
      </c>
      <c r="P40" s="27" t="s">
        <v>35</v>
      </c>
      <c r="Q40" s="37">
        <f>IF(AA24="","",AA24)</f>
        <v>7</v>
      </c>
      <c r="R40" s="39">
        <f>IF(AC28="","",AC28)</f>
        <v>0</v>
      </c>
      <c r="S40" s="27" t="s">
        <v>35</v>
      </c>
      <c r="T40" s="37">
        <f>IF(AA28="","",AA28)</f>
        <v>3</v>
      </c>
      <c r="U40" s="39">
        <f>IF(AC32="","",AC32)</f>
        <v>0</v>
      </c>
      <c r="V40" s="27" t="s">
        <v>35</v>
      </c>
      <c r="W40" s="37">
        <f>IF(AA32="","",AA32)</f>
        <v>0</v>
      </c>
      <c r="X40" s="39">
        <f>IF(AC36="","",AC36)</f>
        <v>1</v>
      </c>
      <c r="Y40" s="27" t="s">
        <v>35</v>
      </c>
      <c r="Z40" s="27">
        <f>IF(AA36="","",AA36)</f>
        <v>1</v>
      </c>
      <c r="AA40" s="563"/>
      <c r="AB40" s="564"/>
      <c r="AC40" s="565"/>
      <c r="AD40" s="26">
        <v>0</v>
      </c>
      <c r="AE40" s="27" t="s">
        <v>35</v>
      </c>
      <c r="AF40" s="28">
        <v>0</v>
      </c>
      <c r="AG40" s="552"/>
      <c r="AH40" s="555"/>
      <c r="AI40" s="558"/>
      <c r="AJ40" s="558"/>
      <c r="AK40" s="558"/>
      <c r="AL40" s="558"/>
      <c r="AM40" s="558"/>
      <c r="AN40" s="571"/>
      <c r="AO40" s="572"/>
      <c r="AP40" s="576"/>
      <c r="AQ40" s="1"/>
      <c r="AR40" s="550"/>
      <c r="AS40" s="550"/>
      <c r="AT40" s="550"/>
      <c r="AU40" s="550"/>
    </row>
    <row r="41" spans="2:47" customFormat="1" ht="11.25" customHeight="1">
      <c r="B41" s="582"/>
      <c r="C41" s="547" t="str">
        <f>IF(C40="","",IF(C40&gt;E40,"○",IF(C40=E40,"△",IF(C40&lt;E40,"●"))))</f>
        <v>●</v>
      </c>
      <c r="D41" s="543"/>
      <c r="E41" s="548"/>
      <c r="F41" s="542" t="str">
        <f>IF(F40="","",IF(F40&gt;H40,"○",IF(F40=H40,"△",IF(F40&lt;H40,"●"))))</f>
        <v>●</v>
      </c>
      <c r="G41" s="543"/>
      <c r="H41" s="548"/>
      <c r="I41" s="542" t="str">
        <f>IF(I40="","",IF(I40&gt;K40,"○",IF(I40=K40,"△",IF(I40&lt;K40,"●"))))</f>
        <v>○</v>
      </c>
      <c r="J41" s="543"/>
      <c r="K41" s="548"/>
      <c r="L41" s="542" t="str">
        <f>IF(L40="","",IF(L40&gt;N40,"○",IF(L40=N40,"△",IF(L40&lt;N40,"●"))))</f>
        <v>●</v>
      </c>
      <c r="M41" s="543"/>
      <c r="N41" s="548"/>
      <c r="O41" s="542" t="str">
        <f>IF(O40="","",IF(O40&gt;Q40,"○",IF(O40=Q40,"△",IF(O40&lt;Q40,"●"))))</f>
        <v>●</v>
      </c>
      <c r="P41" s="543"/>
      <c r="Q41" s="548"/>
      <c r="R41" s="542" t="str">
        <f>IF(R40="","",IF(R40&gt;T40,"○",IF(R40=T40,"△",IF(R40&lt;T40,"●"))))</f>
        <v>●</v>
      </c>
      <c r="S41" s="543"/>
      <c r="T41" s="548"/>
      <c r="U41" s="542" t="str">
        <f>IF(U40="","",IF(U40&gt;W40,"○",IF(U40=W40,"△",IF(U40&lt;W40,"●"))))</f>
        <v>△</v>
      </c>
      <c r="V41" s="543"/>
      <c r="W41" s="548"/>
      <c r="X41" s="542" t="str">
        <f>IF(X40="","",IF(X40&gt;Z40,"○",IF(X40=Z40,"△",IF(X40&lt;Z40,"●"))))</f>
        <v>△</v>
      </c>
      <c r="Y41" s="543"/>
      <c r="Z41" s="543"/>
      <c r="AA41" s="563"/>
      <c r="AB41" s="564"/>
      <c r="AC41" s="565"/>
      <c r="AD41" s="542" t="str">
        <f>IF(AD40="","",IF(AD40&gt;AF40,"○",IF(AD40=AF40,"△",IF(AD40&lt;AF40,"●"))))</f>
        <v>△</v>
      </c>
      <c r="AE41" s="543"/>
      <c r="AF41" s="548"/>
      <c r="AG41" s="553"/>
      <c r="AH41" s="556"/>
      <c r="AI41" s="559"/>
      <c r="AJ41" s="559"/>
      <c r="AK41" s="559"/>
      <c r="AL41" s="559"/>
      <c r="AM41" s="559"/>
      <c r="AN41" s="593"/>
      <c r="AO41" s="594"/>
      <c r="AP41" s="576"/>
      <c r="AQ41" s="1"/>
      <c r="AR41" s="550"/>
      <c r="AS41" s="550"/>
      <c r="AT41" s="550"/>
      <c r="AU41" s="550"/>
    </row>
    <row r="42" spans="2:47" customFormat="1" ht="11.25" customHeight="1">
      <c r="B42" s="540" t="s">
        <v>148</v>
      </c>
      <c r="C42" s="30">
        <f>IF(AF6="","",AF6)</f>
        <v>0</v>
      </c>
      <c r="D42" s="31" t="s">
        <v>35</v>
      </c>
      <c r="E42" s="32">
        <f>IF(AD6="","",AD6)</f>
        <v>4</v>
      </c>
      <c r="F42" s="72">
        <f>IF(AF10="","",AF10)</f>
        <v>0</v>
      </c>
      <c r="G42" s="31" t="s">
        <v>35</v>
      </c>
      <c r="H42" s="32">
        <f>IF(AD10="","",AD10)</f>
        <v>4</v>
      </c>
      <c r="I42" s="72">
        <f>IF(AF14="","",AF14)</f>
        <v>0</v>
      </c>
      <c r="J42" s="31" t="s">
        <v>35</v>
      </c>
      <c r="K42" s="32">
        <f>IF(AD14="","",AD14)</f>
        <v>2</v>
      </c>
      <c r="L42" s="72">
        <f>IF(AF18="","",AF18)</f>
        <v>0</v>
      </c>
      <c r="M42" s="31" t="s">
        <v>35</v>
      </c>
      <c r="N42" s="32">
        <f>IF(AD18="","",AD18)</f>
        <v>6</v>
      </c>
      <c r="O42" s="72">
        <f>IF(AF22="","",AF22)</f>
        <v>1</v>
      </c>
      <c r="P42" s="31" t="s">
        <v>35</v>
      </c>
      <c r="Q42" s="32">
        <f>IF(AD22="","",AD22)</f>
        <v>4</v>
      </c>
      <c r="R42" s="72">
        <f>IF(AF26="","",AF26)</f>
        <v>2</v>
      </c>
      <c r="S42" s="31" t="s">
        <v>35</v>
      </c>
      <c r="T42" s="32">
        <f>IF(AD26="","",AD26)</f>
        <v>3</v>
      </c>
      <c r="U42" s="72">
        <f>IF(AF30="","",AF30)</f>
        <v>0</v>
      </c>
      <c r="V42" s="31" t="s">
        <v>35</v>
      </c>
      <c r="W42" s="32">
        <f>IF(AD30="","",AD30)</f>
        <v>2</v>
      </c>
      <c r="X42" s="38">
        <f>IF(AF34="","",AF34)</f>
        <v>0</v>
      </c>
      <c r="Y42" s="31" t="s">
        <v>35</v>
      </c>
      <c r="Z42" s="31">
        <f>IF(AD34="","",AD34)</f>
        <v>5</v>
      </c>
      <c r="AA42" s="38">
        <f>IF(AF38="","",AF38)</f>
        <v>0</v>
      </c>
      <c r="AB42" s="31" t="s">
        <v>35</v>
      </c>
      <c r="AC42" s="31">
        <f>IF(AD38="","",AD38)</f>
        <v>2</v>
      </c>
      <c r="AD42" s="560"/>
      <c r="AE42" s="561"/>
      <c r="AF42" s="562"/>
      <c r="AG42" s="551">
        <f>IF(C43="○",1,IF(C43="△",1,IF(C43="●",1)))+IF(F43="○",1,IF(F43="△",1,IF(F43="●",1)))+IF(I43="○",1,IF(I43="△",1,IF(I43="●",1)))+IF(L43="○",1,IF(L43="△",1,IF(L43="●",1)))+IF(O43="○",1,IF(O43="△",1,IF(O43="●",1)))+IF(R43="○",1,IF(R43="△",1,IF(R43="●",1)))+IF(U43="○",1,IF(U43="△",1,IF(U43="●",1)))+IF(X43="○",1,IF(X43="△",1,IF(X43="●",1)))+IF(AA43="○",1,IF(AA43="△",1,IF(AA43="●",1)))+IF(C45="○",1,IF(C45="△",1,IF(C45="●",1)))+IF(F45="○",1,IF(F45="△",1,IF(F45="●",1)))+IF(I45="○",1,IF(I45="△",1,IF(I45="●",1)))+IF(L45="○",1,IF(L45="△",1,IF(L45="●",1)))+IF(O45="○",1,IF(O45="△",1,IF(O45="●",1)))+IF(R45="○",1,IF(R45="△",1,IF(R45="●",1)))+IF(U45="○",1,IF(U45="△",1,IF(U45="●",1)))+IF(X45="○",1,IF(X45="△",1,IF(X45="●",1)))+IF(AA45="○",1,IF(AA45="△",1,IF(AA45="●",1)))</f>
        <v>18</v>
      </c>
      <c r="AH42" s="554">
        <f>AI42*3+AJ42</f>
        <v>1</v>
      </c>
      <c r="AI42" s="557">
        <f>IF(C43="○",1,IF(C43="△",0,IF(C43="●",0)))+IF(F43="○",1,IF(F43="△",0,IF(F43="●",0)))+IF(I43="○",1,IF(I43="△",0,IF(I43="●",0)))+IF(L43="○",1,IF(L43="△",0,IF(L43="●",0)))+IF(O43="○",1,IF(O43="△",0,IF(O43="●",0)))+IF(R43="○",1,IF(R43="△",0,IF(R43="●",0)))+IF(U43="○",1,IF(U43="△",0,IF(U43="●",0)))+IF(X43="○",1,IF(X43="△",0,IF(X43="●",0)))+IF(AA43="○",1,IF(AA43="△",0,IF(AA43="●",0)))+IF(C45="○",1,IF(C45="△",0,IF(C45="●",0)))+IF(F45="○",1,IF(F45="△",0,IF(F45="●",0)))+IF(I45="○",1,IF(I45="△",0,IF(I45="●",0)))+IF(L45="○",1,IF(L45="△",0,IF(L45="●",0)))+IF(O45="○",1,IF(O45="△",0,IF(O45="●",0)))+IF(R45="○",1,IF(R45="△",0,IF(R45="●",0)))+IF(U45="○",1,IF(U45="△",0,IF(U45="●",0)))+IF(X45="○",1,IF(X45="△",0,IF(X45="●",0)))+IF(AA45="○",1,IF(AA45="△",0,IF(AA45="●",0)))</f>
        <v>0</v>
      </c>
      <c r="AJ42" s="557">
        <f>IF(C43="○",0,IF(C43="△",1,IF(C43="●",0)))+IF(F43="○",0,IF(F43="△",1,IF(F43="●",0)))+IF(I43="○",0,IF(I43="△",1,IF(I43="●",0)))+IF(L43="○",0,IF(L43="△",1,IF(L43="●",0)))+IF(O43="○",0,IF(O43="△",1,IF(O43="●",0)))+IF(R43="○",0,IF(R43="△",1,IF(R43="●",0)))+IF(U43="○",0,IF(U43="△",1,IF(U43="●",0)))+IF(X43="○",0,IF(X43="△",1,IF(X43="●",0)))+IF(AA43="○",0,IF(AA43="△",1,IF(AA43="●",0)))+IF(C45="○",0,IF(C45="△",1,IF(C45="●",0)))+IF(F45="○",0,IF(F45="△",1,IF(F45="●",0)))+IF(I45="○",0,IF(I45="△",1,IF(I45="●",0)))+IF(L45="○",0,IF(L45="△",1,IF(L45="●",0)))+IF(O45="○",0,IF(O45="△",1,IF(O45="●",0)))+IF(R45="○",0,IF(R45="△",1,IF(R45="●",0)))+IF(U45="○",0,IF(U45="△",1,IF(U45="●",0)))+IF(X45="○",0,IF(X45="△",1,IF(X45="●",0)))+IF(AA45="○",0,IF(AA45="△",1,IF(AA45="●",0)))</f>
        <v>1</v>
      </c>
      <c r="AK42" s="557">
        <f>IF(C43="○",0,IF(C43="△",0,IF(C43="●",1)))+IF(F43="○",0,IF(F43="△",0,IF(F43="●",1)))+IF(I43="○",0,IF(I43="△",0,IF(I43="●",1)))+IF(L43="○",0,IF(L43="△",0,IF(L43="●",1)))+IF(O43="○",0,IF(O43="△",0,IF(O43="●",1)))+IF(R43="○",0,IF(R43="△",0,IF(R43="●",1)))+IF(U43="○",0,IF(U43="△",0,IF(U43="●",1)))+IF(X43="○",0,IF(X43="△",0,IF(X43="●",1)))+IF(AA43="○",0,IF(AA43="△",0,IF(AA43="●",1)))+IF(C45="○",0,IF(C45="△",0,IF(C45="●",1)))+IF(F45="○",0,IF(F45="△",0,IF(F45="●",1)))+IF(I45="○",0,IF(I45="△",0,IF(I45="●",1)))+IF(L45="○",0,IF(L45="△",0,IF(L45="●",1)))+IF(O45="○",0,IF(O45="△",0,IF(O45="●",1)))+IF(R45="○",0,IF(R45="△",0,IF(R45="●",1)))+IF(U45="○",0,IF(U45="△",0,IF(U45="●",1)))+IF(X45="○",0,IF(X45="△",0,IF(X45="●",1)))+IF(AA45="○",0,IF(AA45="△",0,IF(AA45="●",1)))</f>
        <v>17</v>
      </c>
      <c r="AL42" s="557">
        <f>SUM(C42,F42,I42,L42,O42,R42,U42,X42,AA42)+SUM(C44,F44,I44,L44,O44,R44,U44,X44,AA44)</f>
        <v>6</v>
      </c>
      <c r="AM42" s="557">
        <f>SUM(E42,H42,K42,N42,Q42,T42,W42,Z42,AC42,)+SUM(E44,H44,K44,N44,Q44,T44,W44,Z44,AC44)</f>
        <v>78</v>
      </c>
      <c r="AN42" s="569">
        <f>AL42-AM42</f>
        <v>-72</v>
      </c>
      <c r="AO42" s="570"/>
      <c r="AP42" s="575">
        <f>RANK(AT42,AT6:AT45)</f>
        <v>10</v>
      </c>
      <c r="AR42" s="550">
        <f>RANK(AL42,AL6:AL45,1)</f>
        <v>1</v>
      </c>
      <c r="AS42" s="550">
        <f>RANK(AN42,AN6:AN45,1)</f>
        <v>1</v>
      </c>
      <c r="AT42" s="550">
        <f>AH42*100+AS42*10+AR42</f>
        <v>111</v>
      </c>
      <c r="AU42" s="550"/>
    </row>
    <row r="43" spans="2:47" customFormat="1" ht="11.25" customHeight="1">
      <c r="B43" s="540"/>
      <c r="C43" s="547" t="str">
        <f>IF(C42="","",IF(C42&gt;E42,"○",IF(C42=E42,"△",IF(C42&lt;E42,"●"))))</f>
        <v>●</v>
      </c>
      <c r="D43" s="543"/>
      <c r="E43" s="548"/>
      <c r="F43" s="542" t="str">
        <f>IF(F42="","",IF(F42&gt;H42,"○",IF(F42=H42,"△",IF(F42&lt;H42,"●"))))</f>
        <v>●</v>
      </c>
      <c r="G43" s="543"/>
      <c r="H43" s="548"/>
      <c r="I43" s="542" t="str">
        <f>IF(I42="","",IF(I42&gt;K42,"○",IF(I42=K42,"△",IF(I42&lt;K42,"●"))))</f>
        <v>●</v>
      </c>
      <c r="J43" s="543"/>
      <c r="K43" s="548"/>
      <c r="L43" s="542" t="str">
        <f>IF(L42="","",IF(L42&gt;N42,"○",IF(L42=N42,"△",IF(L42&lt;N42,"●"))))</f>
        <v>●</v>
      </c>
      <c r="M43" s="543"/>
      <c r="N43" s="548"/>
      <c r="O43" s="542" t="str">
        <f>IF(O42="","",IF(O42&gt;Q42,"○",IF(O42=Q42,"△",IF(O42&lt;Q42,"●"))))</f>
        <v>●</v>
      </c>
      <c r="P43" s="543"/>
      <c r="Q43" s="548"/>
      <c r="R43" s="542" t="str">
        <f>IF(R42="","",IF(R42&gt;T42,"○",IF(R42=T42,"△",IF(R42&lt;T42,"●"))))</f>
        <v>●</v>
      </c>
      <c r="S43" s="543"/>
      <c r="T43" s="548"/>
      <c r="U43" s="542" t="str">
        <f>IF(U42="","",IF(U42&gt;W42,"○",IF(U42=W42,"△",IF(U42&lt;W42,"●"))))</f>
        <v>●</v>
      </c>
      <c r="V43" s="543"/>
      <c r="W43" s="548"/>
      <c r="X43" s="542" t="str">
        <f>IF(X42="","",IF(X42&gt;Z42,"○",IF(X42=Z42,"△",IF(X42&lt;Z42,"●"))))</f>
        <v>●</v>
      </c>
      <c r="Y43" s="543"/>
      <c r="Z43" s="543"/>
      <c r="AA43" s="542" t="str">
        <f>IF(AA42="","",IF(AA42&gt;AC42,"○",IF(AA42=AC42,"△",IF(AA42&lt;AC42,"●"))))</f>
        <v>●</v>
      </c>
      <c r="AB43" s="543"/>
      <c r="AC43" s="543"/>
      <c r="AD43" s="563"/>
      <c r="AE43" s="564"/>
      <c r="AF43" s="565"/>
      <c r="AG43" s="552"/>
      <c r="AH43" s="555"/>
      <c r="AI43" s="558"/>
      <c r="AJ43" s="558"/>
      <c r="AK43" s="558"/>
      <c r="AL43" s="558"/>
      <c r="AM43" s="558"/>
      <c r="AN43" s="571"/>
      <c r="AO43" s="572"/>
      <c r="AP43" s="576"/>
      <c r="AR43" s="550"/>
      <c r="AS43" s="550"/>
      <c r="AT43" s="550"/>
      <c r="AU43" s="550"/>
    </row>
    <row r="44" spans="2:47" customFormat="1" ht="11.25" customHeight="1">
      <c r="B44" s="540"/>
      <c r="C44" s="36">
        <f>IF(AF8="","",AF8)</f>
        <v>0</v>
      </c>
      <c r="D44" s="27" t="s">
        <v>35</v>
      </c>
      <c r="E44" s="37">
        <f>IF(AD8="","",AD8)</f>
        <v>4</v>
      </c>
      <c r="F44" s="39">
        <f>IF(AF12="","",AF12)</f>
        <v>1</v>
      </c>
      <c r="G44" s="27" t="s">
        <v>35</v>
      </c>
      <c r="H44" s="37">
        <f>IF(AD12="","",AD12)</f>
        <v>7</v>
      </c>
      <c r="I44" s="39">
        <f>IF(AF16="","",AF16)</f>
        <v>1</v>
      </c>
      <c r="J44" s="27" t="s">
        <v>35</v>
      </c>
      <c r="K44" s="37">
        <f>IF(AD16="","",AD16)</f>
        <v>8</v>
      </c>
      <c r="L44" s="39">
        <f>IF(AF20="","",AF20)</f>
        <v>1</v>
      </c>
      <c r="M44" s="27" t="s">
        <v>35</v>
      </c>
      <c r="N44" s="37">
        <f>IF(AD20="","",AD20)</f>
        <v>4</v>
      </c>
      <c r="O44" s="39">
        <f>IF(AF24="","",AF24)</f>
        <v>0</v>
      </c>
      <c r="P44" s="27" t="s">
        <v>35</v>
      </c>
      <c r="Q44" s="37">
        <f>IF(AD24="","",AD24)</f>
        <v>6</v>
      </c>
      <c r="R44" s="39">
        <f>IF(AF28="","",AF28)</f>
        <v>0</v>
      </c>
      <c r="S44" s="27" t="s">
        <v>35</v>
      </c>
      <c r="T44" s="37">
        <f>IF(AD28="","",AD28)</f>
        <v>6</v>
      </c>
      <c r="U44" s="39">
        <f>IF(AF32="","",AF32)</f>
        <v>0</v>
      </c>
      <c r="V44" s="27" t="s">
        <v>35</v>
      </c>
      <c r="W44" s="37">
        <f>IF(AD32="","",AD32)</f>
        <v>7</v>
      </c>
      <c r="X44" s="39">
        <f>IF(AF36="","",AF36)</f>
        <v>0</v>
      </c>
      <c r="Y44" s="27" t="s">
        <v>35</v>
      </c>
      <c r="Z44" s="27">
        <f>IF(AD36="","",AD36)</f>
        <v>4</v>
      </c>
      <c r="AA44" s="39">
        <f>IF(AF40="","",AF40)</f>
        <v>0</v>
      </c>
      <c r="AB44" s="27" t="s">
        <v>35</v>
      </c>
      <c r="AC44" s="27">
        <f>IF(AD40="","",AD40)</f>
        <v>0</v>
      </c>
      <c r="AD44" s="563"/>
      <c r="AE44" s="564"/>
      <c r="AF44" s="565"/>
      <c r="AG44" s="552"/>
      <c r="AH44" s="555"/>
      <c r="AI44" s="558"/>
      <c r="AJ44" s="558"/>
      <c r="AK44" s="558"/>
      <c r="AL44" s="558"/>
      <c r="AM44" s="558"/>
      <c r="AN44" s="571"/>
      <c r="AO44" s="572"/>
      <c r="AP44" s="576"/>
      <c r="AR44" s="550"/>
      <c r="AS44" s="550"/>
      <c r="AT44" s="550"/>
      <c r="AU44" s="550"/>
    </row>
    <row r="45" spans="2:47" customFormat="1" ht="11.25" customHeight="1" thickBot="1">
      <c r="B45" s="541"/>
      <c r="C45" s="544" t="str">
        <f>IF(C44="","",IF(C44&gt;E44,"○",IF(C44=E44,"△",IF(C44&lt;E44,"●"))))</f>
        <v>●</v>
      </c>
      <c r="D45" s="545"/>
      <c r="E45" s="546"/>
      <c r="F45" s="549" t="str">
        <f>IF(F44="","",IF(F44&gt;H44,"○",IF(F44=H44,"△",IF(F44&lt;H44,"●"))))</f>
        <v>●</v>
      </c>
      <c r="G45" s="545"/>
      <c r="H45" s="546"/>
      <c r="I45" s="549" t="str">
        <f>IF(I44="","",IF(I44&gt;K44,"○",IF(I44=K44,"△",IF(I44&lt;K44,"●"))))</f>
        <v>●</v>
      </c>
      <c r="J45" s="545"/>
      <c r="K45" s="546"/>
      <c r="L45" s="549" t="str">
        <f>IF(L44="","",IF(L44&gt;N44,"○",IF(L44=N44,"△",IF(L44&lt;N44,"●"))))</f>
        <v>●</v>
      </c>
      <c r="M45" s="545"/>
      <c r="N45" s="546"/>
      <c r="O45" s="549" t="str">
        <f>IF(O44="","",IF(O44&gt;Q44,"○",IF(O44=Q44,"△",IF(O44&lt;Q44,"●"))))</f>
        <v>●</v>
      </c>
      <c r="P45" s="545"/>
      <c r="Q45" s="546"/>
      <c r="R45" s="549" t="str">
        <f>IF(R44="","",IF(R44&gt;T44,"○",IF(R44=T44,"△",IF(R44&lt;T44,"●"))))</f>
        <v>●</v>
      </c>
      <c r="S45" s="545"/>
      <c r="T45" s="546"/>
      <c r="U45" s="549" t="str">
        <f>IF(U44="","",IF(U44&gt;W44,"○",IF(U44=W44,"△",IF(U44&lt;W44,"●"))))</f>
        <v>●</v>
      </c>
      <c r="V45" s="545"/>
      <c r="W45" s="546"/>
      <c r="X45" s="549" t="str">
        <f>IF(X44="","",IF(X44&gt;Z44,"○",IF(X44=Z44,"△",IF(X44&lt;Z44,"●"))))</f>
        <v>●</v>
      </c>
      <c r="Y45" s="545"/>
      <c r="Z45" s="545"/>
      <c r="AA45" s="549" t="str">
        <f>IF(AA44="","",IF(AA44&gt;AC44,"○",IF(AA44=AC44,"△",IF(AA44&lt;AC44,"●"))))</f>
        <v>△</v>
      </c>
      <c r="AB45" s="545"/>
      <c r="AC45" s="545"/>
      <c r="AD45" s="566"/>
      <c r="AE45" s="567"/>
      <c r="AF45" s="568"/>
      <c r="AG45" s="579"/>
      <c r="AH45" s="580"/>
      <c r="AI45" s="578"/>
      <c r="AJ45" s="578"/>
      <c r="AK45" s="578"/>
      <c r="AL45" s="578"/>
      <c r="AM45" s="578"/>
      <c r="AN45" s="573"/>
      <c r="AO45" s="574"/>
      <c r="AP45" s="577"/>
      <c r="AR45" s="550"/>
      <c r="AS45" s="550"/>
      <c r="AT45" s="550"/>
      <c r="AU45" s="550"/>
    </row>
    <row r="47" spans="2:47" s="14" customFormat="1" ht="14.25" customHeight="1">
      <c r="Z47" s="1"/>
      <c r="AA47"/>
      <c r="AB47"/>
      <c r="AC47"/>
      <c r="AD47"/>
      <c r="AE47"/>
      <c r="AF47"/>
      <c r="AG47"/>
      <c r="AH47"/>
      <c r="AI47"/>
      <c r="AJ47"/>
      <c r="AK47"/>
      <c r="AL47"/>
      <c r="AM47"/>
      <c r="AN47"/>
      <c r="AO47"/>
      <c r="AP47"/>
      <c r="AQ47"/>
      <c r="AR47"/>
      <c r="AS47"/>
      <c r="AT47"/>
    </row>
    <row r="48" spans="2:47" s="14" customFormat="1" ht="13.5" customHeight="1">
      <c r="Z48" s="1"/>
      <c r="AA48"/>
      <c r="AB48"/>
      <c r="AC48"/>
      <c r="AD48"/>
      <c r="AE48"/>
      <c r="AF48"/>
      <c r="AG48"/>
      <c r="AH48"/>
      <c r="AI48"/>
      <c r="AJ48"/>
      <c r="AK48"/>
      <c r="AL48"/>
      <c r="AM48"/>
      <c r="AN48"/>
      <c r="AO48"/>
      <c r="AP48"/>
      <c r="AQ48"/>
      <c r="AR48"/>
      <c r="AS48"/>
      <c r="AT48"/>
    </row>
    <row r="49" spans="2:46" s="14" customFormat="1">
      <c r="Z49" s="1"/>
      <c r="AA49"/>
      <c r="AB49"/>
      <c r="AC49"/>
      <c r="AD49"/>
      <c r="AE49"/>
      <c r="AF49"/>
      <c r="AG49"/>
      <c r="AH49"/>
      <c r="AI49"/>
      <c r="AJ49"/>
      <c r="AK49"/>
      <c r="AL49"/>
      <c r="AM49"/>
      <c r="AN49"/>
      <c r="AO49"/>
      <c r="AP49"/>
      <c r="AQ49"/>
      <c r="AR49"/>
      <c r="AS49"/>
      <c r="AT49"/>
    </row>
    <row r="50" spans="2:46" s="14" customFormat="1">
      <c r="Z50" s="1"/>
      <c r="AA50"/>
      <c r="AB50"/>
      <c r="AC50"/>
      <c r="AD50"/>
      <c r="AE50"/>
      <c r="AF50"/>
      <c r="AG50"/>
      <c r="AH50"/>
      <c r="AI50"/>
      <c r="AJ50"/>
      <c r="AK50"/>
      <c r="AL50"/>
      <c r="AM50"/>
      <c r="AN50"/>
      <c r="AO50"/>
      <c r="AP50"/>
      <c r="AQ50"/>
      <c r="AR50"/>
      <c r="AS50"/>
      <c r="AT50"/>
    </row>
    <row r="51" spans="2:46" s="14" customFormat="1">
      <c r="Z51" s="1"/>
      <c r="AA51"/>
      <c r="AB51"/>
      <c r="AC51"/>
      <c r="AD51"/>
      <c r="AE51"/>
      <c r="AF51"/>
      <c r="AG51"/>
      <c r="AH51"/>
      <c r="AI51"/>
      <c r="AJ51"/>
      <c r="AK51"/>
      <c r="AL51"/>
      <c r="AM51"/>
      <c r="AN51"/>
      <c r="AO51"/>
      <c r="AP51"/>
      <c r="AQ51"/>
      <c r="AR51"/>
      <c r="AS51"/>
      <c r="AT51"/>
    </row>
    <row r="52" spans="2:46" customFormat="1">
      <c r="B52" s="14" t="s">
        <v>84</v>
      </c>
      <c r="C52" s="14" t="s">
        <v>85</v>
      </c>
      <c r="D52" s="14"/>
      <c r="E52" s="14"/>
      <c r="F52" s="14" t="s">
        <v>86</v>
      </c>
      <c r="G52" s="14"/>
      <c r="H52" s="14"/>
      <c r="I52" s="14" t="s">
        <v>87</v>
      </c>
      <c r="J52" s="14"/>
      <c r="K52" s="14"/>
      <c r="L52" s="14" t="s">
        <v>88</v>
      </c>
      <c r="M52" s="14"/>
      <c r="N52" s="14"/>
      <c r="O52" s="14" t="s">
        <v>89</v>
      </c>
      <c r="P52" s="14"/>
      <c r="Q52" s="14"/>
      <c r="R52" s="14" t="s">
        <v>90</v>
      </c>
      <c r="S52" s="14"/>
      <c r="T52" s="14"/>
      <c r="U52" s="14" t="s">
        <v>91</v>
      </c>
      <c r="V52" s="14"/>
      <c r="W52" s="14"/>
      <c r="X52" s="14" t="s">
        <v>92</v>
      </c>
      <c r="Y52" s="14"/>
      <c r="Z52" s="14"/>
    </row>
    <row r="53" spans="2:46" customFormat="1">
      <c r="B53" s="14" t="s">
        <v>93</v>
      </c>
      <c r="C53" s="14" t="s">
        <v>94</v>
      </c>
      <c r="D53" s="14"/>
      <c r="E53" s="14"/>
      <c r="F53" s="14" t="s">
        <v>95</v>
      </c>
      <c r="G53" s="14"/>
      <c r="H53" s="14"/>
      <c r="I53" s="14" t="s">
        <v>96</v>
      </c>
      <c r="J53" s="14"/>
      <c r="K53" s="14"/>
      <c r="L53" s="14" t="s">
        <v>97</v>
      </c>
      <c r="M53" s="14"/>
      <c r="N53" s="14"/>
      <c r="O53" s="14" t="s">
        <v>98</v>
      </c>
      <c r="P53" s="14"/>
      <c r="Q53" s="14"/>
      <c r="R53" s="14" t="s">
        <v>99</v>
      </c>
      <c r="S53" s="14"/>
      <c r="T53" s="14"/>
      <c r="U53" s="14" t="s">
        <v>100</v>
      </c>
      <c r="V53" s="14"/>
      <c r="W53" s="14"/>
      <c r="X53" s="14" t="s">
        <v>101</v>
      </c>
      <c r="Y53" s="14"/>
      <c r="Z53" s="14"/>
    </row>
    <row r="54" spans="2:46" customFormat="1">
      <c r="B54" s="14" t="s">
        <v>102</v>
      </c>
      <c r="C54" s="14" t="s">
        <v>103</v>
      </c>
      <c r="D54" s="14"/>
      <c r="E54" s="14"/>
      <c r="F54" s="14" t="s">
        <v>104</v>
      </c>
      <c r="G54" s="14"/>
      <c r="H54" s="14"/>
      <c r="I54" s="14" t="s">
        <v>105</v>
      </c>
      <c r="J54" s="14"/>
      <c r="K54" s="14"/>
      <c r="L54" s="14" t="s">
        <v>106</v>
      </c>
      <c r="M54" s="14"/>
      <c r="N54" s="14"/>
      <c r="O54" s="14" t="s">
        <v>107</v>
      </c>
      <c r="P54" s="14"/>
      <c r="Q54" s="14"/>
      <c r="R54" s="14" t="s">
        <v>108</v>
      </c>
      <c r="S54" s="14"/>
      <c r="T54" s="14"/>
      <c r="U54" s="14" t="s">
        <v>109</v>
      </c>
      <c r="V54" s="14"/>
      <c r="W54" s="14"/>
      <c r="X54" s="14" t="s">
        <v>110</v>
      </c>
      <c r="Y54" s="14"/>
      <c r="Z54" s="14"/>
    </row>
    <row r="55" spans="2:46" customFormat="1">
      <c r="B55" s="14" t="s">
        <v>111</v>
      </c>
      <c r="C55" s="14" t="s">
        <v>112</v>
      </c>
      <c r="D55" s="14"/>
      <c r="E55" s="14"/>
      <c r="F55" s="14" t="s">
        <v>113</v>
      </c>
      <c r="G55" s="14"/>
      <c r="H55" s="14"/>
      <c r="I55" s="14" t="s">
        <v>114</v>
      </c>
      <c r="J55" s="14"/>
      <c r="K55" s="14"/>
      <c r="L55" s="14" t="s">
        <v>115</v>
      </c>
      <c r="M55" s="14"/>
      <c r="N55" s="14"/>
      <c r="O55" s="14" t="s">
        <v>116</v>
      </c>
      <c r="P55" s="14"/>
      <c r="Q55" s="14"/>
      <c r="R55" s="14" t="s">
        <v>117</v>
      </c>
      <c r="S55" s="14"/>
      <c r="T55" s="14"/>
      <c r="U55" s="14" t="s">
        <v>118</v>
      </c>
      <c r="V55" s="14"/>
      <c r="W55" s="14"/>
      <c r="X55" s="14" t="s">
        <v>119</v>
      </c>
      <c r="Y55" s="14"/>
      <c r="Z55" s="14"/>
    </row>
    <row r="56" spans="2:46" customFormat="1">
      <c r="B56" s="14" t="s">
        <v>120</v>
      </c>
      <c r="C56" s="14" t="s">
        <v>121</v>
      </c>
      <c r="D56" s="14"/>
      <c r="E56" s="14"/>
      <c r="F56" s="14" t="s">
        <v>122</v>
      </c>
      <c r="G56" s="14"/>
      <c r="H56" s="14"/>
      <c r="I56" s="14" t="s">
        <v>123</v>
      </c>
      <c r="J56" s="14"/>
      <c r="K56" s="14"/>
      <c r="L56" s="14" t="s">
        <v>124</v>
      </c>
      <c r="M56" s="14"/>
      <c r="N56" s="14"/>
      <c r="O56" s="14" t="s">
        <v>125</v>
      </c>
      <c r="P56" s="14"/>
      <c r="Q56" s="14"/>
      <c r="R56" s="14" t="s">
        <v>126</v>
      </c>
      <c r="S56" s="14"/>
      <c r="T56" s="14"/>
      <c r="U56" s="14" t="s">
        <v>127</v>
      </c>
      <c r="V56" s="14"/>
      <c r="W56" s="14"/>
      <c r="X56" s="14" t="s">
        <v>128</v>
      </c>
      <c r="Y56" s="14"/>
      <c r="Z56" s="14"/>
    </row>
  </sheetData>
  <mergeCells count="336">
    <mergeCell ref="AS6:AS9"/>
    <mergeCell ref="B10:B13"/>
    <mergeCell ref="F10:H13"/>
    <mergeCell ref="C11:E11"/>
    <mergeCell ref="AS14:AS17"/>
    <mergeCell ref="AT14:AU17"/>
    <mergeCell ref="AG14:AG17"/>
    <mergeCell ref="AH14:AH17"/>
    <mergeCell ref="AI14:AI17"/>
    <mergeCell ref="AJ14:AJ17"/>
    <mergeCell ref="AK14:AK17"/>
    <mergeCell ref="AL14:AL17"/>
    <mergeCell ref="AN10:AO13"/>
    <mergeCell ref="AP10:AP13"/>
    <mergeCell ref="AR10:AR13"/>
    <mergeCell ref="AS10:AS13"/>
    <mergeCell ref="AT10:AU13"/>
    <mergeCell ref="AK10:AK13"/>
    <mergeCell ref="AL10:AL13"/>
    <mergeCell ref="AA7:AC7"/>
    <mergeCell ref="AD7:AF7"/>
    <mergeCell ref="AG6:AG9"/>
    <mergeCell ref="AH6:AH9"/>
    <mergeCell ref="AM14:AM17"/>
    <mergeCell ref="AM1:AP1"/>
    <mergeCell ref="B1:Z1"/>
    <mergeCell ref="AA1:AE1"/>
    <mergeCell ref="AN3:AP3"/>
    <mergeCell ref="AM6:AM9"/>
    <mergeCell ref="AN6:AO9"/>
    <mergeCell ref="AP6:AP9"/>
    <mergeCell ref="I5:K5"/>
    <mergeCell ref="I11:K11"/>
    <mergeCell ref="L11:N11"/>
    <mergeCell ref="B6:B9"/>
    <mergeCell ref="C6:E9"/>
    <mergeCell ref="C5:E5"/>
    <mergeCell ref="L5:N5"/>
    <mergeCell ref="AL6:AL9"/>
    <mergeCell ref="F9:H9"/>
    <mergeCell ref="I9:K9"/>
    <mergeCell ref="L9:N9"/>
    <mergeCell ref="O9:Q9"/>
    <mergeCell ref="R9:T9"/>
    <mergeCell ref="X9:Z9"/>
    <mergeCell ref="AA9:AC9"/>
    <mergeCell ref="AD9:AF9"/>
    <mergeCell ref="U7:W7"/>
    <mergeCell ref="AT5:AU5"/>
    <mergeCell ref="U9:W9"/>
    <mergeCell ref="R5:T5"/>
    <mergeCell ref="U5:W5"/>
    <mergeCell ref="X5:Z5"/>
    <mergeCell ref="AA5:AC5"/>
    <mergeCell ref="AD5:AF5"/>
    <mergeCell ref="AT6:AU9"/>
    <mergeCell ref="O11:Q11"/>
    <mergeCell ref="AA11:AC11"/>
    <mergeCell ref="AD11:AF11"/>
    <mergeCell ref="AM10:AM13"/>
    <mergeCell ref="AA13:AC13"/>
    <mergeCell ref="AD13:AF13"/>
    <mergeCell ref="AG10:AG13"/>
    <mergeCell ref="AH10:AH13"/>
    <mergeCell ref="AI10:AI13"/>
    <mergeCell ref="AJ10:AJ13"/>
    <mergeCell ref="AI6:AI9"/>
    <mergeCell ref="AJ6:AJ9"/>
    <mergeCell ref="AK6:AK9"/>
    <mergeCell ref="AR6:AR9"/>
    <mergeCell ref="AN5:AO5"/>
    <mergeCell ref="O5:Q5"/>
    <mergeCell ref="F5:H5"/>
    <mergeCell ref="X7:Z7"/>
    <mergeCell ref="F7:H7"/>
    <mergeCell ref="I7:K7"/>
    <mergeCell ref="L7:N7"/>
    <mergeCell ref="O7:Q7"/>
    <mergeCell ref="R7:T7"/>
    <mergeCell ref="C13:E13"/>
    <mergeCell ref="I13:K13"/>
    <mergeCell ref="L13:N13"/>
    <mergeCell ref="O13:Q13"/>
    <mergeCell ref="R13:T13"/>
    <mergeCell ref="U13:W13"/>
    <mergeCell ref="R11:T11"/>
    <mergeCell ref="U11:W11"/>
    <mergeCell ref="X11:Z11"/>
    <mergeCell ref="X13:Z13"/>
    <mergeCell ref="B18:B21"/>
    <mergeCell ref="L18:N21"/>
    <mergeCell ref="C19:E19"/>
    <mergeCell ref="F19:H19"/>
    <mergeCell ref="I19:K19"/>
    <mergeCell ref="O19:Q19"/>
    <mergeCell ref="C17:E17"/>
    <mergeCell ref="F17:H17"/>
    <mergeCell ref="L17:N17"/>
    <mergeCell ref="O17:Q17"/>
    <mergeCell ref="B14:B17"/>
    <mergeCell ref="I14:K17"/>
    <mergeCell ref="C15:E15"/>
    <mergeCell ref="F15:H15"/>
    <mergeCell ref="L15:N15"/>
    <mergeCell ref="O15:Q15"/>
    <mergeCell ref="C21:E21"/>
    <mergeCell ref="F21:H21"/>
    <mergeCell ref="AN14:AO17"/>
    <mergeCell ref="AP14:AP17"/>
    <mergeCell ref="AR14:AR17"/>
    <mergeCell ref="X17:Z17"/>
    <mergeCell ref="AA17:AC17"/>
    <mergeCell ref="AD17:AF17"/>
    <mergeCell ref="R17:T17"/>
    <mergeCell ref="U17:W17"/>
    <mergeCell ref="R15:T15"/>
    <mergeCell ref="U15:W15"/>
    <mergeCell ref="R19:T19"/>
    <mergeCell ref="U19:W19"/>
    <mergeCell ref="X19:Z19"/>
    <mergeCell ref="X21:Z21"/>
    <mergeCell ref="AA21:AC21"/>
    <mergeCell ref="AD21:AF21"/>
    <mergeCell ref="X15:Z15"/>
    <mergeCell ref="AA15:AC15"/>
    <mergeCell ref="AD15:AF15"/>
    <mergeCell ref="AA19:AC19"/>
    <mergeCell ref="AD19:AF19"/>
    <mergeCell ref="AM18:AM21"/>
    <mergeCell ref="AN18:AO21"/>
    <mergeCell ref="AP18:AP21"/>
    <mergeCell ref="AR18:AR21"/>
    <mergeCell ref="AS18:AS21"/>
    <mergeCell ref="AT18:AU21"/>
    <mergeCell ref="AG18:AG21"/>
    <mergeCell ref="AH18:AH21"/>
    <mergeCell ref="AI18:AI21"/>
    <mergeCell ref="AJ18:AJ21"/>
    <mergeCell ref="AK18:AK21"/>
    <mergeCell ref="AL18:AL21"/>
    <mergeCell ref="AA25:AC25"/>
    <mergeCell ref="AD25:AF25"/>
    <mergeCell ref="I21:K21"/>
    <mergeCell ref="O21:Q21"/>
    <mergeCell ref="C25:E25"/>
    <mergeCell ref="F25:H25"/>
    <mergeCell ref="I25:K25"/>
    <mergeCell ref="L25:N25"/>
    <mergeCell ref="R25:T25"/>
    <mergeCell ref="U25:W25"/>
    <mergeCell ref="R21:T21"/>
    <mergeCell ref="U21:W21"/>
    <mergeCell ref="AA31:AC31"/>
    <mergeCell ref="AD31:AF31"/>
    <mergeCell ref="AM30:AM33"/>
    <mergeCell ref="AN30:AO33"/>
    <mergeCell ref="AP30:AP33"/>
    <mergeCell ref="AR30:AR33"/>
    <mergeCell ref="AA33:AC33"/>
    <mergeCell ref="AD33:AF33"/>
    <mergeCell ref="B26:B29"/>
    <mergeCell ref="R26:T29"/>
    <mergeCell ref="C27:E27"/>
    <mergeCell ref="F27:H27"/>
    <mergeCell ref="I27:K27"/>
    <mergeCell ref="L27:N27"/>
    <mergeCell ref="AA27:AC27"/>
    <mergeCell ref="AD27:AF27"/>
    <mergeCell ref="C29:E29"/>
    <mergeCell ref="F29:H29"/>
    <mergeCell ref="I29:K29"/>
    <mergeCell ref="L29:N29"/>
    <mergeCell ref="O29:Q29"/>
    <mergeCell ref="U29:W29"/>
    <mergeCell ref="O27:Q27"/>
    <mergeCell ref="U27:W27"/>
    <mergeCell ref="B22:B25"/>
    <mergeCell ref="O22:Q25"/>
    <mergeCell ref="C23:E23"/>
    <mergeCell ref="F23:H23"/>
    <mergeCell ref="I23:K23"/>
    <mergeCell ref="L23:N23"/>
    <mergeCell ref="AS22:AS25"/>
    <mergeCell ref="AT22:AU25"/>
    <mergeCell ref="AG22:AG25"/>
    <mergeCell ref="AH22:AH25"/>
    <mergeCell ref="AI22:AI25"/>
    <mergeCell ref="AJ22:AJ25"/>
    <mergeCell ref="AK22:AK25"/>
    <mergeCell ref="AL22:AL25"/>
    <mergeCell ref="R23:T23"/>
    <mergeCell ref="U23:W23"/>
    <mergeCell ref="X23:Z23"/>
    <mergeCell ref="AA23:AC23"/>
    <mergeCell ref="AD23:AF23"/>
    <mergeCell ref="AM22:AM25"/>
    <mergeCell ref="AN22:AO25"/>
    <mergeCell ref="AP22:AP25"/>
    <mergeCell ref="AR22:AR25"/>
    <mergeCell ref="X25:Z25"/>
    <mergeCell ref="AS30:AS33"/>
    <mergeCell ref="AT30:AU33"/>
    <mergeCell ref="AG30:AG33"/>
    <mergeCell ref="AH30:AH33"/>
    <mergeCell ref="AI30:AI33"/>
    <mergeCell ref="AJ30:AJ33"/>
    <mergeCell ref="AK30:AK33"/>
    <mergeCell ref="AL30:AL33"/>
    <mergeCell ref="X29:Z29"/>
    <mergeCell ref="AA29:AC29"/>
    <mergeCell ref="AD29:AF29"/>
    <mergeCell ref="AM26:AM29"/>
    <mergeCell ref="AN26:AO29"/>
    <mergeCell ref="AP26:AP29"/>
    <mergeCell ref="AR26:AR29"/>
    <mergeCell ref="AS26:AS29"/>
    <mergeCell ref="AT26:AU29"/>
    <mergeCell ref="AG26:AG29"/>
    <mergeCell ref="AH26:AH29"/>
    <mergeCell ref="AI26:AI29"/>
    <mergeCell ref="AJ26:AJ29"/>
    <mergeCell ref="AK26:AK29"/>
    <mergeCell ref="AL26:AL29"/>
    <mergeCell ref="X31:Z31"/>
    <mergeCell ref="X27:Z27"/>
    <mergeCell ref="O37:Q37"/>
    <mergeCell ref="R37:T37"/>
    <mergeCell ref="O35:Q35"/>
    <mergeCell ref="R35:T35"/>
    <mergeCell ref="U35:W35"/>
    <mergeCell ref="U30:W33"/>
    <mergeCell ref="X33:Z33"/>
    <mergeCell ref="C33:E33"/>
    <mergeCell ref="F33:H33"/>
    <mergeCell ref="I33:K33"/>
    <mergeCell ref="L33:N33"/>
    <mergeCell ref="O33:Q33"/>
    <mergeCell ref="R33:T33"/>
    <mergeCell ref="AN34:AO37"/>
    <mergeCell ref="AP34:AP37"/>
    <mergeCell ref="AR34:AR37"/>
    <mergeCell ref="AS34:AS37"/>
    <mergeCell ref="AN38:AO41"/>
    <mergeCell ref="AP38:AP41"/>
    <mergeCell ref="AR38:AR41"/>
    <mergeCell ref="B30:B33"/>
    <mergeCell ref="C31:E31"/>
    <mergeCell ref="F31:H31"/>
    <mergeCell ref="I31:K31"/>
    <mergeCell ref="L31:N31"/>
    <mergeCell ref="O31:Q31"/>
    <mergeCell ref="R31:T31"/>
    <mergeCell ref="B34:B37"/>
    <mergeCell ref="X34:Z37"/>
    <mergeCell ref="C35:E35"/>
    <mergeCell ref="F35:H35"/>
    <mergeCell ref="I35:K35"/>
    <mergeCell ref="L35:N35"/>
    <mergeCell ref="C37:E37"/>
    <mergeCell ref="F37:H37"/>
    <mergeCell ref="I37:K37"/>
    <mergeCell ref="L37:N37"/>
    <mergeCell ref="B38:B41"/>
    <mergeCell ref="C39:E39"/>
    <mergeCell ref="F39:H39"/>
    <mergeCell ref="I39:K39"/>
    <mergeCell ref="L39:N39"/>
    <mergeCell ref="O39:Q39"/>
    <mergeCell ref="R39:T39"/>
    <mergeCell ref="AT34:AU37"/>
    <mergeCell ref="AG34:AG37"/>
    <mergeCell ref="AH34:AH37"/>
    <mergeCell ref="U39:W39"/>
    <mergeCell ref="X39:Z39"/>
    <mergeCell ref="AD39:AF39"/>
    <mergeCell ref="AM38:AM41"/>
    <mergeCell ref="AI34:AI37"/>
    <mergeCell ref="AJ34:AJ37"/>
    <mergeCell ref="AK34:AK37"/>
    <mergeCell ref="AL34:AL37"/>
    <mergeCell ref="AA35:AC35"/>
    <mergeCell ref="AD35:AF35"/>
    <mergeCell ref="U37:W37"/>
    <mergeCell ref="AA37:AC37"/>
    <mergeCell ref="AD37:AF37"/>
    <mergeCell ref="AM34:AM37"/>
    <mergeCell ref="AT42:AU45"/>
    <mergeCell ref="X45:Z45"/>
    <mergeCell ref="AA43:AC43"/>
    <mergeCell ref="AA45:AC45"/>
    <mergeCell ref="AD42:AF45"/>
    <mergeCell ref="AN42:AO45"/>
    <mergeCell ref="AP42:AP45"/>
    <mergeCell ref="AR42:AR45"/>
    <mergeCell ref="AS42:AS45"/>
    <mergeCell ref="AM42:AM45"/>
    <mergeCell ref="AI42:AI45"/>
    <mergeCell ref="AJ42:AJ45"/>
    <mergeCell ref="AK42:AK45"/>
    <mergeCell ref="AL42:AL45"/>
    <mergeCell ref="AG42:AG45"/>
    <mergeCell ref="AH42:AH45"/>
    <mergeCell ref="C41:E41"/>
    <mergeCell ref="F41:H41"/>
    <mergeCell ref="I41:K41"/>
    <mergeCell ref="L41:N41"/>
    <mergeCell ref="O41:Q41"/>
    <mergeCell ref="R41:T41"/>
    <mergeCell ref="AS38:AS41"/>
    <mergeCell ref="AT38:AU41"/>
    <mergeCell ref="AG38:AG41"/>
    <mergeCell ref="AH38:AH41"/>
    <mergeCell ref="AI38:AI41"/>
    <mergeCell ref="AJ38:AJ41"/>
    <mergeCell ref="AK38:AK41"/>
    <mergeCell ref="AL38:AL41"/>
    <mergeCell ref="AA38:AC41"/>
    <mergeCell ref="U41:W41"/>
    <mergeCell ref="X41:Z41"/>
    <mergeCell ref="AD41:AF41"/>
    <mergeCell ref="B42:B45"/>
    <mergeCell ref="X43:Z43"/>
    <mergeCell ref="C45:E45"/>
    <mergeCell ref="C43:E43"/>
    <mergeCell ref="F43:H43"/>
    <mergeCell ref="I43:K43"/>
    <mergeCell ref="L43:N43"/>
    <mergeCell ref="O43:Q43"/>
    <mergeCell ref="R43:T43"/>
    <mergeCell ref="U43:W43"/>
    <mergeCell ref="F45:H45"/>
    <mergeCell ref="I45:K45"/>
    <mergeCell ref="L45:N45"/>
    <mergeCell ref="O45:Q45"/>
    <mergeCell ref="R45:T45"/>
    <mergeCell ref="U45:W45"/>
  </mergeCells>
  <phoneticPr fontId="2"/>
  <conditionalFormatting sqref="C35:W35 C39:Z39 C43:AC43">
    <cfRule type="cellIs" priority="1" stopIfTrue="1" operator="equal">
      <formula>"△"</formula>
    </cfRule>
  </conditionalFormatting>
  <conditionalFormatting sqref="F9:AF9 F7:AF7 I11:AF11 L15:AF15 O19:AF19 R23:AF23 U27:AF27 X31:AF31 AA35:AF35 AD39:AF39 AQ7 AQ9 AQ11 AQ15 AQ19 AQ23 AQ27 AQ31">
    <cfRule type="cellIs" priority="13" stopIfTrue="1" operator="equal">
      <formula>"△"</formula>
    </cfRule>
  </conditionalFormatting>
  <conditionalFormatting sqref="C12">
    <cfRule type="expression" priority="11" stopIfTrue="1">
      <formula>H6</formula>
    </cfRule>
  </conditionalFormatting>
  <conditionalFormatting sqref="C13:E13 C17:H17 C21:K21 C29:Q29 C33:T33 C37:W37 C25:N25 U29:AF29 I13:AF13 X33:AF33 L17:AF17 O21:AF21 R25:AF25 C41:Z41 AA37:AF37 AD41:AF41 C45:AC45">
    <cfRule type="cellIs" priority="12" stopIfTrue="1" operator="equal">
      <formula>"△"</formula>
    </cfRule>
  </conditionalFormatting>
  <conditionalFormatting sqref="C11:E11">
    <cfRule type="cellIs" priority="10" stopIfTrue="1" operator="equal">
      <formula>"△"</formula>
    </cfRule>
  </conditionalFormatting>
  <conditionalFormatting sqref="C10">
    <cfRule type="expression" priority="9" stopIfTrue="1">
      <formula>H8</formula>
    </cfRule>
  </conditionalFormatting>
  <conditionalFormatting sqref="C15:H15">
    <cfRule type="cellIs" priority="8" stopIfTrue="1" operator="equal">
      <formula>"△"</formula>
    </cfRule>
  </conditionalFormatting>
  <conditionalFormatting sqref="C19:K19">
    <cfRule type="cellIs" priority="7" stopIfTrue="1" operator="equal">
      <formula>"△"</formula>
    </cfRule>
  </conditionalFormatting>
  <conditionalFormatting sqref="C23:H23 L23:N23">
    <cfRule type="cellIs" priority="6" stopIfTrue="1" operator="equal">
      <formula>"△"</formula>
    </cfRule>
  </conditionalFormatting>
  <conditionalFormatting sqref="I23:K23">
    <cfRule type="cellIs" priority="5" stopIfTrue="1" operator="equal">
      <formula>"△"</formula>
    </cfRule>
  </conditionalFormatting>
  <conditionalFormatting sqref="I23:K23">
    <cfRule type="cellIs" priority="4" stopIfTrue="1" operator="equal">
      <formula>"△"</formula>
    </cfRule>
  </conditionalFormatting>
  <conditionalFormatting sqref="C27:Q27">
    <cfRule type="cellIs" priority="3" stopIfTrue="1" operator="equal">
      <formula>"△"</formula>
    </cfRule>
  </conditionalFormatting>
  <conditionalFormatting sqref="C31:T31">
    <cfRule type="cellIs" priority="2" stopIfTrue="1" operator="equal">
      <formula>"△"</formula>
    </cfRule>
  </conditionalFormatting>
  <pageMargins left="0.31496062992125984" right="0.31496062992125984" top="0.35433070866141736" bottom="0.35433070866141736" header="0.31496062992125984" footer="0.31496062992125984"/>
  <pageSetup paperSize="9" scale="64"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45"/>
  <sheetViews>
    <sheetView tabSelected="1" workbookViewId="0">
      <selection activeCell="H21" sqref="H21"/>
    </sheetView>
  </sheetViews>
  <sheetFormatPr defaultRowHeight="13.5"/>
  <cols>
    <col min="1" max="1" width="12.75" style="41" customWidth="1"/>
    <col min="2" max="2" width="9" style="41"/>
    <col min="3" max="3" width="8.875" style="41" customWidth="1"/>
    <col min="4" max="6" width="9" style="41"/>
    <col min="7" max="7" width="13.75" style="41" customWidth="1"/>
    <col min="8" max="8" width="9" style="41"/>
    <col min="9" max="9" width="13" style="41" customWidth="1"/>
    <col min="10" max="256" width="9" style="41"/>
    <col min="257" max="257" width="13.75" style="41" customWidth="1"/>
    <col min="258" max="258" width="9" style="41"/>
    <col min="259" max="259" width="8.875" style="41" customWidth="1"/>
    <col min="260" max="262" width="9" style="41"/>
    <col min="263" max="263" width="13.75" style="41" customWidth="1"/>
    <col min="264" max="512" width="9" style="41"/>
    <col min="513" max="513" width="13.75" style="41" customWidth="1"/>
    <col min="514" max="514" width="9" style="41"/>
    <col min="515" max="515" width="8.875" style="41" customWidth="1"/>
    <col min="516" max="518" width="9" style="41"/>
    <col min="519" max="519" width="13.75" style="41" customWidth="1"/>
    <col min="520" max="768" width="9" style="41"/>
    <col min="769" max="769" width="13.75" style="41" customWidth="1"/>
    <col min="770" max="770" width="9" style="41"/>
    <col min="771" max="771" width="8.875" style="41" customWidth="1"/>
    <col min="772" max="774" width="9" style="41"/>
    <col min="775" max="775" width="13.75" style="41" customWidth="1"/>
    <col min="776" max="1024" width="9" style="41"/>
    <col min="1025" max="1025" width="13.75" style="41" customWidth="1"/>
    <col min="1026" max="1026" width="9" style="41"/>
    <col min="1027" max="1027" width="8.875" style="41" customWidth="1"/>
    <col min="1028" max="1030" width="9" style="41"/>
    <col min="1031" max="1031" width="13.75" style="41" customWidth="1"/>
    <col min="1032" max="1280" width="9" style="41"/>
    <col min="1281" max="1281" width="13.75" style="41" customWidth="1"/>
    <col min="1282" max="1282" width="9" style="41"/>
    <col min="1283" max="1283" width="8.875" style="41" customWidth="1"/>
    <col min="1284" max="1286" width="9" style="41"/>
    <col min="1287" max="1287" width="13.75" style="41" customWidth="1"/>
    <col min="1288" max="1536" width="9" style="41"/>
    <col min="1537" max="1537" width="13.75" style="41" customWidth="1"/>
    <col min="1538" max="1538" width="9" style="41"/>
    <col min="1539" max="1539" width="8.875" style="41" customWidth="1"/>
    <col min="1540" max="1542" width="9" style="41"/>
    <col min="1543" max="1543" width="13.75" style="41" customWidth="1"/>
    <col min="1544" max="1792" width="9" style="41"/>
    <col min="1793" max="1793" width="13.75" style="41" customWidth="1"/>
    <col min="1794" max="1794" width="9" style="41"/>
    <col min="1795" max="1795" width="8.875" style="41" customWidth="1"/>
    <col min="1796" max="1798" width="9" style="41"/>
    <col min="1799" max="1799" width="13.75" style="41" customWidth="1"/>
    <col min="1800" max="2048" width="9" style="41"/>
    <col min="2049" max="2049" width="13.75" style="41" customWidth="1"/>
    <col min="2050" max="2050" width="9" style="41"/>
    <col min="2051" max="2051" width="8.875" style="41" customWidth="1"/>
    <col min="2052" max="2054" width="9" style="41"/>
    <col min="2055" max="2055" width="13.75" style="41" customWidth="1"/>
    <col min="2056" max="2304" width="9" style="41"/>
    <col min="2305" max="2305" width="13.75" style="41" customWidth="1"/>
    <col min="2306" max="2306" width="9" style="41"/>
    <col min="2307" max="2307" width="8.875" style="41" customWidth="1"/>
    <col min="2308" max="2310" width="9" style="41"/>
    <col min="2311" max="2311" width="13.75" style="41" customWidth="1"/>
    <col min="2312" max="2560" width="9" style="41"/>
    <col min="2561" max="2561" width="13.75" style="41" customWidth="1"/>
    <col min="2562" max="2562" width="9" style="41"/>
    <col min="2563" max="2563" width="8.875" style="41" customWidth="1"/>
    <col min="2564" max="2566" width="9" style="41"/>
    <col min="2567" max="2567" width="13.75" style="41" customWidth="1"/>
    <col min="2568" max="2816" width="9" style="41"/>
    <col min="2817" max="2817" width="13.75" style="41" customWidth="1"/>
    <col min="2818" max="2818" width="9" style="41"/>
    <col min="2819" max="2819" width="8.875" style="41" customWidth="1"/>
    <col min="2820" max="2822" width="9" style="41"/>
    <col min="2823" max="2823" width="13.75" style="41" customWidth="1"/>
    <col min="2824" max="3072" width="9" style="41"/>
    <col min="3073" max="3073" width="13.75" style="41" customWidth="1"/>
    <col min="3074" max="3074" width="9" style="41"/>
    <col min="3075" max="3075" width="8.875" style="41" customWidth="1"/>
    <col min="3076" max="3078" width="9" style="41"/>
    <col min="3079" max="3079" width="13.75" style="41" customWidth="1"/>
    <col min="3080" max="3328" width="9" style="41"/>
    <col min="3329" max="3329" width="13.75" style="41" customWidth="1"/>
    <col min="3330" max="3330" width="9" style="41"/>
    <col min="3331" max="3331" width="8.875" style="41" customWidth="1"/>
    <col min="3332" max="3334" width="9" style="41"/>
    <col min="3335" max="3335" width="13.75" style="41" customWidth="1"/>
    <col min="3336" max="3584" width="9" style="41"/>
    <col min="3585" max="3585" width="13.75" style="41" customWidth="1"/>
    <col min="3586" max="3586" width="9" style="41"/>
    <col min="3587" max="3587" width="8.875" style="41" customWidth="1"/>
    <col min="3588" max="3590" width="9" style="41"/>
    <col min="3591" max="3591" width="13.75" style="41" customWidth="1"/>
    <col min="3592" max="3840" width="9" style="41"/>
    <col min="3841" max="3841" width="13.75" style="41" customWidth="1"/>
    <col min="3842" max="3842" width="9" style="41"/>
    <col min="3843" max="3843" width="8.875" style="41" customWidth="1"/>
    <col min="3844" max="3846" width="9" style="41"/>
    <col min="3847" max="3847" width="13.75" style="41" customWidth="1"/>
    <col min="3848" max="4096" width="9" style="41"/>
    <col min="4097" max="4097" width="13.75" style="41" customWidth="1"/>
    <col min="4098" max="4098" width="9" style="41"/>
    <col min="4099" max="4099" width="8.875" style="41" customWidth="1"/>
    <col min="4100" max="4102" width="9" style="41"/>
    <col min="4103" max="4103" width="13.75" style="41" customWidth="1"/>
    <col min="4104" max="4352" width="9" style="41"/>
    <col min="4353" max="4353" width="13.75" style="41" customWidth="1"/>
    <col min="4354" max="4354" width="9" style="41"/>
    <col min="4355" max="4355" width="8.875" style="41" customWidth="1"/>
    <col min="4356" max="4358" width="9" style="41"/>
    <col min="4359" max="4359" width="13.75" style="41" customWidth="1"/>
    <col min="4360" max="4608" width="9" style="41"/>
    <col min="4609" max="4609" width="13.75" style="41" customWidth="1"/>
    <col min="4610" max="4610" width="9" style="41"/>
    <col min="4611" max="4611" width="8.875" style="41" customWidth="1"/>
    <col min="4612" max="4614" width="9" style="41"/>
    <col min="4615" max="4615" width="13.75" style="41" customWidth="1"/>
    <col min="4616" max="4864" width="9" style="41"/>
    <col min="4865" max="4865" width="13.75" style="41" customWidth="1"/>
    <col min="4866" max="4866" width="9" style="41"/>
    <col min="4867" max="4867" width="8.875" style="41" customWidth="1"/>
    <col min="4868" max="4870" width="9" style="41"/>
    <col min="4871" max="4871" width="13.75" style="41" customWidth="1"/>
    <col min="4872" max="5120" width="9" style="41"/>
    <col min="5121" max="5121" width="13.75" style="41" customWidth="1"/>
    <col min="5122" max="5122" width="9" style="41"/>
    <col min="5123" max="5123" width="8.875" style="41" customWidth="1"/>
    <col min="5124" max="5126" width="9" style="41"/>
    <col min="5127" max="5127" width="13.75" style="41" customWidth="1"/>
    <col min="5128" max="5376" width="9" style="41"/>
    <col min="5377" max="5377" width="13.75" style="41" customWidth="1"/>
    <col min="5378" max="5378" width="9" style="41"/>
    <col min="5379" max="5379" width="8.875" style="41" customWidth="1"/>
    <col min="5380" max="5382" width="9" style="41"/>
    <col min="5383" max="5383" width="13.75" style="41" customWidth="1"/>
    <col min="5384" max="5632" width="9" style="41"/>
    <col min="5633" max="5633" width="13.75" style="41" customWidth="1"/>
    <col min="5634" max="5634" width="9" style="41"/>
    <col min="5635" max="5635" width="8.875" style="41" customWidth="1"/>
    <col min="5636" max="5638" width="9" style="41"/>
    <col min="5639" max="5639" width="13.75" style="41" customWidth="1"/>
    <col min="5640" max="5888" width="9" style="41"/>
    <col min="5889" max="5889" width="13.75" style="41" customWidth="1"/>
    <col min="5890" max="5890" width="9" style="41"/>
    <col min="5891" max="5891" width="8.875" style="41" customWidth="1"/>
    <col min="5892" max="5894" width="9" style="41"/>
    <col min="5895" max="5895" width="13.75" style="41" customWidth="1"/>
    <col min="5896" max="6144" width="9" style="41"/>
    <col min="6145" max="6145" width="13.75" style="41" customWidth="1"/>
    <col min="6146" max="6146" width="9" style="41"/>
    <col min="6147" max="6147" width="8.875" style="41" customWidth="1"/>
    <col min="6148" max="6150" width="9" style="41"/>
    <col min="6151" max="6151" width="13.75" style="41" customWidth="1"/>
    <col min="6152" max="6400" width="9" style="41"/>
    <col min="6401" max="6401" width="13.75" style="41" customWidth="1"/>
    <col min="6402" max="6402" width="9" style="41"/>
    <col min="6403" max="6403" width="8.875" style="41" customWidth="1"/>
    <col min="6404" max="6406" width="9" style="41"/>
    <col min="6407" max="6407" width="13.75" style="41" customWidth="1"/>
    <col min="6408" max="6656" width="9" style="41"/>
    <col min="6657" max="6657" width="13.75" style="41" customWidth="1"/>
    <col min="6658" max="6658" width="9" style="41"/>
    <col min="6659" max="6659" width="8.875" style="41" customWidth="1"/>
    <col min="6660" max="6662" width="9" style="41"/>
    <col min="6663" max="6663" width="13.75" style="41" customWidth="1"/>
    <col min="6664" max="6912" width="9" style="41"/>
    <col min="6913" max="6913" width="13.75" style="41" customWidth="1"/>
    <col min="6914" max="6914" width="9" style="41"/>
    <col min="6915" max="6915" width="8.875" style="41" customWidth="1"/>
    <col min="6916" max="6918" width="9" style="41"/>
    <col min="6919" max="6919" width="13.75" style="41" customWidth="1"/>
    <col min="6920" max="7168" width="9" style="41"/>
    <col min="7169" max="7169" width="13.75" style="41" customWidth="1"/>
    <col min="7170" max="7170" width="9" style="41"/>
    <col min="7171" max="7171" width="8.875" style="41" customWidth="1"/>
    <col min="7172" max="7174" width="9" style="41"/>
    <col min="7175" max="7175" width="13.75" style="41" customWidth="1"/>
    <col min="7176" max="7424" width="9" style="41"/>
    <col min="7425" max="7425" width="13.75" style="41" customWidth="1"/>
    <col min="7426" max="7426" width="9" style="41"/>
    <col min="7427" max="7427" width="8.875" style="41" customWidth="1"/>
    <col min="7428" max="7430" width="9" style="41"/>
    <col min="7431" max="7431" width="13.75" style="41" customWidth="1"/>
    <col min="7432" max="7680" width="9" style="41"/>
    <col min="7681" max="7681" width="13.75" style="41" customWidth="1"/>
    <col min="7682" max="7682" width="9" style="41"/>
    <col min="7683" max="7683" width="8.875" style="41" customWidth="1"/>
    <col min="7684" max="7686" width="9" style="41"/>
    <col min="7687" max="7687" width="13.75" style="41" customWidth="1"/>
    <col min="7688" max="7936" width="9" style="41"/>
    <col min="7937" max="7937" width="13.75" style="41" customWidth="1"/>
    <col min="7938" max="7938" width="9" style="41"/>
    <col min="7939" max="7939" width="8.875" style="41" customWidth="1"/>
    <col min="7940" max="7942" width="9" style="41"/>
    <col min="7943" max="7943" width="13.75" style="41" customWidth="1"/>
    <col min="7944" max="8192" width="9" style="41"/>
    <col min="8193" max="8193" width="13.75" style="41" customWidth="1"/>
    <col min="8194" max="8194" width="9" style="41"/>
    <col min="8195" max="8195" width="8.875" style="41" customWidth="1"/>
    <col min="8196" max="8198" width="9" style="41"/>
    <col min="8199" max="8199" width="13.75" style="41" customWidth="1"/>
    <col min="8200" max="8448" width="9" style="41"/>
    <col min="8449" max="8449" width="13.75" style="41" customWidth="1"/>
    <col min="8450" max="8450" width="9" style="41"/>
    <col min="8451" max="8451" width="8.875" style="41" customWidth="1"/>
    <col min="8452" max="8454" width="9" style="41"/>
    <col min="8455" max="8455" width="13.75" style="41" customWidth="1"/>
    <col min="8456" max="8704" width="9" style="41"/>
    <col min="8705" max="8705" width="13.75" style="41" customWidth="1"/>
    <col min="8706" max="8706" width="9" style="41"/>
    <col min="8707" max="8707" width="8.875" style="41" customWidth="1"/>
    <col min="8708" max="8710" width="9" style="41"/>
    <col min="8711" max="8711" width="13.75" style="41" customWidth="1"/>
    <col min="8712" max="8960" width="9" style="41"/>
    <col min="8961" max="8961" width="13.75" style="41" customWidth="1"/>
    <col min="8962" max="8962" width="9" style="41"/>
    <col min="8963" max="8963" width="8.875" style="41" customWidth="1"/>
    <col min="8964" max="8966" width="9" style="41"/>
    <col min="8967" max="8967" width="13.75" style="41" customWidth="1"/>
    <col min="8968" max="9216" width="9" style="41"/>
    <col min="9217" max="9217" width="13.75" style="41" customWidth="1"/>
    <col min="9218" max="9218" width="9" style="41"/>
    <col min="9219" max="9219" width="8.875" style="41" customWidth="1"/>
    <col min="9220" max="9222" width="9" style="41"/>
    <col min="9223" max="9223" width="13.75" style="41" customWidth="1"/>
    <col min="9224" max="9472" width="9" style="41"/>
    <col min="9473" max="9473" width="13.75" style="41" customWidth="1"/>
    <col min="9474" max="9474" width="9" style="41"/>
    <col min="9475" max="9475" width="8.875" style="41" customWidth="1"/>
    <col min="9476" max="9478" width="9" style="41"/>
    <col min="9479" max="9479" width="13.75" style="41" customWidth="1"/>
    <col min="9480" max="9728" width="9" style="41"/>
    <col min="9729" max="9729" width="13.75" style="41" customWidth="1"/>
    <col min="9730" max="9730" width="9" style="41"/>
    <col min="9731" max="9731" width="8.875" style="41" customWidth="1"/>
    <col min="9732" max="9734" width="9" style="41"/>
    <col min="9735" max="9735" width="13.75" style="41" customWidth="1"/>
    <col min="9736" max="9984" width="9" style="41"/>
    <col min="9985" max="9985" width="13.75" style="41" customWidth="1"/>
    <col min="9986" max="9986" width="9" style="41"/>
    <col min="9987" max="9987" width="8.875" style="41" customWidth="1"/>
    <col min="9988" max="9990" width="9" style="41"/>
    <col min="9991" max="9991" width="13.75" style="41" customWidth="1"/>
    <col min="9992" max="10240" width="9" style="41"/>
    <col min="10241" max="10241" width="13.75" style="41" customWidth="1"/>
    <col min="10242" max="10242" width="9" style="41"/>
    <col min="10243" max="10243" width="8.875" style="41" customWidth="1"/>
    <col min="10244" max="10246" width="9" style="41"/>
    <col min="10247" max="10247" width="13.75" style="41" customWidth="1"/>
    <col min="10248" max="10496" width="9" style="41"/>
    <col min="10497" max="10497" width="13.75" style="41" customWidth="1"/>
    <col min="10498" max="10498" width="9" style="41"/>
    <col min="10499" max="10499" width="8.875" style="41" customWidth="1"/>
    <col min="10500" max="10502" width="9" style="41"/>
    <col min="10503" max="10503" width="13.75" style="41" customWidth="1"/>
    <col min="10504" max="10752" width="9" style="41"/>
    <col min="10753" max="10753" width="13.75" style="41" customWidth="1"/>
    <col min="10754" max="10754" width="9" style="41"/>
    <col min="10755" max="10755" width="8.875" style="41" customWidth="1"/>
    <col min="10756" max="10758" width="9" style="41"/>
    <col min="10759" max="10759" width="13.75" style="41" customWidth="1"/>
    <col min="10760" max="11008" width="9" style="41"/>
    <col min="11009" max="11009" width="13.75" style="41" customWidth="1"/>
    <col min="11010" max="11010" width="9" style="41"/>
    <col min="11011" max="11011" width="8.875" style="41" customWidth="1"/>
    <col min="11012" max="11014" width="9" style="41"/>
    <col min="11015" max="11015" width="13.75" style="41" customWidth="1"/>
    <col min="11016" max="11264" width="9" style="41"/>
    <col min="11265" max="11265" width="13.75" style="41" customWidth="1"/>
    <col min="11266" max="11266" width="9" style="41"/>
    <col min="11267" max="11267" width="8.875" style="41" customWidth="1"/>
    <col min="11268" max="11270" width="9" style="41"/>
    <col min="11271" max="11271" width="13.75" style="41" customWidth="1"/>
    <col min="11272" max="11520" width="9" style="41"/>
    <col min="11521" max="11521" width="13.75" style="41" customWidth="1"/>
    <col min="11522" max="11522" width="9" style="41"/>
    <col min="11523" max="11523" width="8.875" style="41" customWidth="1"/>
    <col min="11524" max="11526" width="9" style="41"/>
    <col min="11527" max="11527" width="13.75" style="41" customWidth="1"/>
    <col min="11528" max="11776" width="9" style="41"/>
    <col min="11777" max="11777" width="13.75" style="41" customWidth="1"/>
    <col min="11778" max="11778" width="9" style="41"/>
    <col min="11779" max="11779" width="8.875" style="41" customWidth="1"/>
    <col min="11780" max="11782" width="9" style="41"/>
    <col min="11783" max="11783" width="13.75" style="41" customWidth="1"/>
    <col min="11784" max="12032" width="9" style="41"/>
    <col min="12033" max="12033" width="13.75" style="41" customWidth="1"/>
    <col min="12034" max="12034" width="9" style="41"/>
    <col min="12035" max="12035" width="8.875" style="41" customWidth="1"/>
    <col min="12036" max="12038" width="9" style="41"/>
    <col min="12039" max="12039" width="13.75" style="41" customWidth="1"/>
    <col min="12040" max="12288" width="9" style="41"/>
    <col min="12289" max="12289" width="13.75" style="41" customWidth="1"/>
    <col min="12290" max="12290" width="9" style="41"/>
    <col min="12291" max="12291" width="8.875" style="41" customWidth="1"/>
    <col min="12292" max="12294" width="9" style="41"/>
    <col min="12295" max="12295" width="13.75" style="41" customWidth="1"/>
    <col min="12296" max="12544" width="9" style="41"/>
    <col min="12545" max="12545" width="13.75" style="41" customWidth="1"/>
    <col min="12546" max="12546" width="9" style="41"/>
    <col min="12547" max="12547" width="8.875" style="41" customWidth="1"/>
    <col min="12548" max="12550" width="9" style="41"/>
    <col min="12551" max="12551" width="13.75" style="41" customWidth="1"/>
    <col min="12552" max="12800" width="9" style="41"/>
    <col min="12801" max="12801" width="13.75" style="41" customWidth="1"/>
    <col min="12802" max="12802" width="9" style="41"/>
    <col min="12803" max="12803" width="8.875" style="41" customWidth="1"/>
    <col min="12804" max="12806" width="9" style="41"/>
    <col min="12807" max="12807" width="13.75" style="41" customWidth="1"/>
    <col min="12808" max="13056" width="9" style="41"/>
    <col min="13057" max="13057" width="13.75" style="41" customWidth="1"/>
    <col min="13058" max="13058" width="9" style="41"/>
    <col min="13059" max="13059" width="8.875" style="41" customWidth="1"/>
    <col min="13060" max="13062" width="9" style="41"/>
    <col min="13063" max="13063" width="13.75" style="41" customWidth="1"/>
    <col min="13064" max="13312" width="9" style="41"/>
    <col min="13313" max="13313" width="13.75" style="41" customWidth="1"/>
    <col min="13314" max="13314" width="9" style="41"/>
    <col min="13315" max="13315" width="8.875" style="41" customWidth="1"/>
    <col min="13316" max="13318" width="9" style="41"/>
    <col min="13319" max="13319" width="13.75" style="41" customWidth="1"/>
    <col min="13320" max="13568" width="9" style="41"/>
    <col min="13569" max="13569" width="13.75" style="41" customWidth="1"/>
    <col min="13570" max="13570" width="9" style="41"/>
    <col min="13571" max="13571" width="8.875" style="41" customWidth="1"/>
    <col min="13572" max="13574" width="9" style="41"/>
    <col min="13575" max="13575" width="13.75" style="41" customWidth="1"/>
    <col min="13576" max="13824" width="9" style="41"/>
    <col min="13825" max="13825" width="13.75" style="41" customWidth="1"/>
    <col min="13826" max="13826" width="9" style="41"/>
    <col min="13827" max="13827" width="8.875" style="41" customWidth="1"/>
    <col min="13828" max="13830" width="9" style="41"/>
    <col min="13831" max="13831" width="13.75" style="41" customWidth="1"/>
    <col min="13832" max="14080" width="9" style="41"/>
    <col min="14081" max="14081" width="13.75" style="41" customWidth="1"/>
    <col min="14082" max="14082" width="9" style="41"/>
    <col min="14083" max="14083" width="8.875" style="41" customWidth="1"/>
    <col min="14084" max="14086" width="9" style="41"/>
    <col min="14087" max="14087" width="13.75" style="41" customWidth="1"/>
    <col min="14088" max="14336" width="9" style="41"/>
    <col min="14337" max="14337" width="13.75" style="41" customWidth="1"/>
    <col min="14338" max="14338" width="9" style="41"/>
    <col min="14339" max="14339" width="8.875" style="41" customWidth="1"/>
    <col min="14340" max="14342" width="9" style="41"/>
    <col min="14343" max="14343" width="13.75" style="41" customWidth="1"/>
    <col min="14344" max="14592" width="9" style="41"/>
    <col min="14593" max="14593" width="13.75" style="41" customWidth="1"/>
    <col min="14594" max="14594" width="9" style="41"/>
    <col min="14595" max="14595" width="8.875" style="41" customWidth="1"/>
    <col min="14596" max="14598" width="9" style="41"/>
    <col min="14599" max="14599" width="13.75" style="41" customWidth="1"/>
    <col min="14600" max="14848" width="9" style="41"/>
    <col min="14849" max="14849" width="13.75" style="41" customWidth="1"/>
    <col min="14850" max="14850" width="9" style="41"/>
    <col min="14851" max="14851" width="8.875" style="41" customWidth="1"/>
    <col min="14852" max="14854" width="9" style="41"/>
    <col min="14855" max="14855" width="13.75" style="41" customWidth="1"/>
    <col min="14856" max="15104" width="9" style="41"/>
    <col min="15105" max="15105" width="13.75" style="41" customWidth="1"/>
    <col min="15106" max="15106" width="9" style="41"/>
    <col min="15107" max="15107" width="8.875" style="41" customWidth="1"/>
    <col min="15108" max="15110" width="9" style="41"/>
    <col min="15111" max="15111" width="13.75" style="41" customWidth="1"/>
    <col min="15112" max="15360" width="9" style="41"/>
    <col min="15361" max="15361" width="13.75" style="41" customWidth="1"/>
    <col min="15362" max="15362" width="9" style="41"/>
    <col min="15363" max="15363" width="8.875" style="41" customWidth="1"/>
    <col min="15364" max="15366" width="9" style="41"/>
    <col min="15367" max="15367" width="13.75" style="41" customWidth="1"/>
    <col min="15368" max="15616" width="9" style="41"/>
    <col min="15617" max="15617" width="13.75" style="41" customWidth="1"/>
    <col min="15618" max="15618" width="9" style="41"/>
    <col min="15619" max="15619" width="8.875" style="41" customWidth="1"/>
    <col min="15620" max="15622" width="9" style="41"/>
    <col min="15623" max="15623" width="13.75" style="41" customWidth="1"/>
    <col min="15624" max="15872" width="9" style="41"/>
    <col min="15873" max="15873" width="13.75" style="41" customWidth="1"/>
    <col min="15874" max="15874" width="9" style="41"/>
    <col min="15875" max="15875" width="8.875" style="41" customWidth="1"/>
    <col min="15876" max="15878" width="9" style="41"/>
    <col min="15879" max="15879" width="13.75" style="41" customWidth="1"/>
    <col min="15880" max="16128" width="9" style="41"/>
    <col min="16129" max="16129" width="13.75" style="41" customWidth="1"/>
    <col min="16130" max="16130" width="9" style="41"/>
    <col min="16131" max="16131" width="8.875" style="41" customWidth="1"/>
    <col min="16132" max="16134" width="9" style="41"/>
    <col min="16135" max="16135" width="13.75" style="41" customWidth="1"/>
    <col min="16136" max="16384" width="9" style="41"/>
  </cols>
  <sheetData>
    <row r="1" spans="1:9" ht="36.75" customHeight="1">
      <c r="A1" s="40" t="s">
        <v>39</v>
      </c>
      <c r="B1" s="1339" t="s">
        <v>283</v>
      </c>
      <c r="C1" s="1339"/>
      <c r="D1" s="1339"/>
      <c r="E1" s="1339"/>
      <c r="F1" s="1339"/>
      <c r="G1" s="1339"/>
      <c r="H1" s="1339"/>
      <c r="I1" s="1339"/>
    </row>
    <row r="2" spans="1:9" ht="15" customHeight="1">
      <c r="A2" s="40"/>
      <c r="B2" s="42"/>
      <c r="C2" s="42"/>
      <c r="D2" s="42"/>
      <c r="E2" s="42"/>
      <c r="F2" s="42"/>
      <c r="G2" s="42"/>
      <c r="H2" s="42"/>
      <c r="I2" s="42"/>
    </row>
    <row r="3" spans="1:9" ht="24">
      <c r="A3" s="69" t="s">
        <v>40</v>
      </c>
      <c r="B3" s="1340"/>
      <c r="C3" s="1340"/>
      <c r="D3" s="1340"/>
      <c r="E3" s="69"/>
      <c r="F3" s="1341"/>
      <c r="G3" s="1341"/>
      <c r="H3" s="1341"/>
      <c r="I3" s="1341"/>
    </row>
    <row r="4" spans="1:9" ht="15" customHeight="1">
      <c r="A4" s="69"/>
      <c r="B4" s="43"/>
      <c r="C4" s="43"/>
      <c r="D4" s="43"/>
      <c r="E4" s="69"/>
      <c r="F4" s="69"/>
      <c r="G4" s="69"/>
      <c r="H4" s="69"/>
      <c r="I4" s="69"/>
    </row>
    <row r="5" spans="1:9" ht="24.75" thickBot="1">
      <c r="A5" s="69" t="s">
        <v>41</v>
      </c>
      <c r="B5" s="1342"/>
      <c r="C5" s="1342"/>
      <c r="D5" s="1342"/>
      <c r="E5" s="1342"/>
      <c r="F5" s="69"/>
      <c r="G5" s="69"/>
      <c r="H5" s="69"/>
      <c r="I5" s="69"/>
    </row>
    <row r="6" spans="1:9" ht="18.75" customHeight="1" thickTop="1">
      <c r="A6" s="44"/>
      <c r="B6" s="44"/>
      <c r="C6" s="44"/>
      <c r="D6" s="44"/>
      <c r="E6" s="44"/>
      <c r="F6" s="44"/>
      <c r="G6" s="44"/>
      <c r="H6" s="44"/>
      <c r="I6" s="45" t="s">
        <v>42</v>
      </c>
    </row>
    <row r="7" spans="1:9" ht="14.25">
      <c r="A7" s="46"/>
      <c r="B7" s="46"/>
      <c r="C7" s="46"/>
      <c r="D7" s="46"/>
      <c r="E7" s="46"/>
      <c r="F7" s="46"/>
      <c r="G7" s="46"/>
      <c r="H7" s="46"/>
      <c r="I7" s="47"/>
    </row>
    <row r="8" spans="1:9" ht="21">
      <c r="A8" s="48" t="s">
        <v>45</v>
      </c>
      <c r="E8" s="76" t="s">
        <v>63</v>
      </c>
      <c r="F8" s="1348" t="s">
        <v>64</v>
      </c>
      <c r="G8" s="1348"/>
      <c r="I8" s="45"/>
    </row>
    <row r="9" spans="1:9" ht="15" customHeight="1">
      <c r="A9" s="48"/>
      <c r="I9" s="45"/>
    </row>
    <row r="10" spans="1:9" ht="15" customHeight="1">
      <c r="A10" s="1343"/>
      <c r="B10" s="49"/>
      <c r="C10" s="1344" t="s">
        <v>52</v>
      </c>
      <c r="D10" s="1345" t="s">
        <v>53</v>
      </c>
      <c r="E10" s="1346" t="s">
        <v>54</v>
      </c>
      <c r="F10" s="46"/>
      <c r="G10" s="1343"/>
      <c r="H10" s="50"/>
      <c r="I10" s="45"/>
    </row>
    <row r="11" spans="1:9" ht="15" customHeight="1">
      <c r="A11" s="1343"/>
      <c r="B11" s="49"/>
      <c r="C11" s="1344"/>
      <c r="D11" s="1345"/>
      <c r="E11" s="1346"/>
      <c r="F11" s="46"/>
      <c r="G11" s="1343"/>
      <c r="H11" s="50"/>
      <c r="I11" s="1347"/>
    </row>
    <row r="12" spans="1:9" ht="15" customHeight="1">
      <c r="A12" s="1343"/>
      <c r="B12" s="49"/>
      <c r="C12" s="1344"/>
      <c r="D12" s="1345" t="s">
        <v>53</v>
      </c>
      <c r="E12" s="1346"/>
      <c r="F12" s="46"/>
      <c r="G12" s="1343"/>
      <c r="H12" s="50"/>
      <c r="I12" s="1347"/>
    </row>
    <row r="13" spans="1:9" ht="15" customHeight="1">
      <c r="A13" s="1343"/>
      <c r="B13" s="49"/>
      <c r="C13" s="1344"/>
      <c r="D13" s="1345"/>
      <c r="E13" s="1346"/>
      <c r="F13" s="46"/>
      <c r="G13" s="1343"/>
      <c r="H13" s="50"/>
      <c r="I13" s="45"/>
    </row>
    <row r="14" spans="1:9" ht="37.5" customHeight="1">
      <c r="A14" s="65" t="s">
        <v>43</v>
      </c>
      <c r="B14" s="1352" t="s">
        <v>55</v>
      </c>
      <c r="C14" s="1353"/>
      <c r="D14" s="1353"/>
      <c r="E14" s="1353"/>
      <c r="F14" s="51" t="s">
        <v>43</v>
      </c>
      <c r="G14" s="1354" t="s">
        <v>56</v>
      </c>
      <c r="H14" s="1355"/>
      <c r="I14" s="1355"/>
    </row>
    <row r="15" spans="1:9" ht="14.25">
      <c r="I15" s="45"/>
    </row>
    <row r="16" spans="1:9" ht="21">
      <c r="A16" s="48" t="s">
        <v>46</v>
      </c>
      <c r="E16" s="76" t="s">
        <v>63</v>
      </c>
      <c r="F16" s="1348" t="s">
        <v>64</v>
      </c>
      <c r="G16" s="1348"/>
      <c r="I16" s="45"/>
    </row>
    <row r="17" spans="1:9" ht="15" customHeight="1">
      <c r="A17" s="48"/>
      <c r="I17" s="45"/>
    </row>
    <row r="18" spans="1:9" ht="15" customHeight="1">
      <c r="A18" s="1343"/>
      <c r="B18" s="49"/>
      <c r="C18" s="1344" t="s">
        <v>52</v>
      </c>
      <c r="D18" s="1345" t="s">
        <v>53</v>
      </c>
      <c r="E18" s="1346" t="s">
        <v>54</v>
      </c>
      <c r="F18" s="46"/>
      <c r="G18" s="1343"/>
      <c r="H18" s="50"/>
      <c r="I18" s="45"/>
    </row>
    <row r="19" spans="1:9" ht="15" customHeight="1">
      <c r="A19" s="1343"/>
      <c r="B19" s="49"/>
      <c r="C19" s="1344"/>
      <c r="D19" s="1345"/>
      <c r="E19" s="1346"/>
      <c r="F19" s="46"/>
      <c r="G19" s="1343"/>
      <c r="H19" s="50"/>
      <c r="I19" s="1347"/>
    </row>
    <row r="20" spans="1:9" ht="15" customHeight="1">
      <c r="A20" s="1343"/>
      <c r="B20" s="49"/>
      <c r="C20" s="1344"/>
      <c r="D20" s="1345" t="s">
        <v>53</v>
      </c>
      <c r="E20" s="1346"/>
      <c r="F20" s="46"/>
      <c r="G20" s="1343"/>
      <c r="H20" s="50"/>
      <c r="I20" s="1347"/>
    </row>
    <row r="21" spans="1:9" ht="15" customHeight="1">
      <c r="A21" s="1343"/>
      <c r="B21" s="49"/>
      <c r="C21" s="1344"/>
      <c r="D21" s="1345"/>
      <c r="E21" s="1346"/>
      <c r="F21" s="46"/>
      <c r="G21" s="1343"/>
      <c r="H21" s="50"/>
      <c r="I21" s="45"/>
    </row>
    <row r="22" spans="1:9" ht="37.5" customHeight="1">
      <c r="A22" s="65" t="s">
        <v>43</v>
      </c>
      <c r="B22" s="1352" t="s">
        <v>55</v>
      </c>
      <c r="C22" s="1353"/>
      <c r="D22" s="1353"/>
      <c r="E22" s="1353"/>
      <c r="F22" s="51" t="s">
        <v>43</v>
      </c>
      <c r="G22" s="1354" t="s">
        <v>56</v>
      </c>
      <c r="H22" s="1355"/>
      <c r="I22" s="1355"/>
    </row>
    <row r="23" spans="1:9" ht="15" customHeight="1">
      <c r="A23" s="53"/>
      <c r="B23" s="46"/>
      <c r="C23" s="66"/>
      <c r="D23" s="67"/>
      <c r="E23" s="68"/>
      <c r="F23" s="54"/>
      <c r="G23" s="55"/>
      <c r="H23" s="46"/>
      <c r="I23" s="45"/>
    </row>
    <row r="24" spans="1:9" ht="21">
      <c r="A24" s="48" t="s">
        <v>47</v>
      </c>
      <c r="E24" s="76" t="s">
        <v>63</v>
      </c>
      <c r="F24" s="1348" t="s">
        <v>64</v>
      </c>
      <c r="G24" s="1348"/>
      <c r="I24" s="45"/>
    </row>
    <row r="25" spans="1:9" ht="15" customHeight="1">
      <c r="A25" s="48"/>
      <c r="I25" s="45"/>
    </row>
    <row r="26" spans="1:9" ht="15" customHeight="1">
      <c r="A26" s="1343"/>
      <c r="B26" s="46"/>
      <c r="C26" s="1344" t="s">
        <v>52</v>
      </c>
      <c r="D26" s="1345" t="s">
        <v>53</v>
      </c>
      <c r="E26" s="1346" t="s">
        <v>54</v>
      </c>
      <c r="F26" s="46"/>
      <c r="G26" s="1343"/>
      <c r="H26" s="46"/>
      <c r="I26" s="45"/>
    </row>
    <row r="27" spans="1:9" ht="15" customHeight="1">
      <c r="A27" s="1343"/>
      <c r="B27" s="46"/>
      <c r="C27" s="1344"/>
      <c r="D27" s="1345"/>
      <c r="E27" s="1346"/>
      <c r="F27" s="46"/>
      <c r="G27" s="1343"/>
      <c r="H27" s="46"/>
      <c r="I27" s="1347"/>
    </row>
    <row r="28" spans="1:9" ht="15" customHeight="1">
      <c r="A28" s="1343"/>
      <c r="B28" s="46"/>
      <c r="C28" s="1344"/>
      <c r="D28" s="1345" t="s">
        <v>53</v>
      </c>
      <c r="E28" s="1346"/>
      <c r="F28" s="46"/>
      <c r="G28" s="1343"/>
      <c r="H28" s="46"/>
      <c r="I28" s="1347"/>
    </row>
    <row r="29" spans="1:9" ht="15" customHeight="1">
      <c r="A29" s="1343"/>
      <c r="B29" s="46"/>
      <c r="C29" s="1344"/>
      <c r="D29" s="1345"/>
      <c r="E29" s="1346"/>
      <c r="F29" s="46"/>
      <c r="G29" s="1343"/>
      <c r="H29" s="46"/>
      <c r="I29" s="45"/>
    </row>
    <row r="30" spans="1:9" ht="37.5" customHeight="1">
      <c r="A30" s="65" t="s">
        <v>43</v>
      </c>
      <c r="B30" s="1352" t="s">
        <v>55</v>
      </c>
      <c r="C30" s="1353"/>
      <c r="D30" s="1353"/>
      <c r="E30" s="1353"/>
      <c r="F30" s="51" t="s">
        <v>43</v>
      </c>
      <c r="G30" s="1354" t="s">
        <v>56</v>
      </c>
      <c r="H30" s="1355"/>
      <c r="I30" s="1355"/>
    </row>
    <row r="31" spans="1:9" ht="14.25">
      <c r="I31" s="45"/>
    </row>
    <row r="32" spans="1:9" ht="21">
      <c r="A32" s="48" t="s">
        <v>48</v>
      </c>
      <c r="E32" s="76" t="s">
        <v>63</v>
      </c>
      <c r="F32" s="1348" t="s">
        <v>64</v>
      </c>
      <c r="G32" s="1348"/>
      <c r="I32" s="45"/>
    </row>
    <row r="33" spans="1:9" ht="15" customHeight="1">
      <c r="A33" s="48"/>
      <c r="I33" s="45"/>
    </row>
    <row r="34" spans="1:9" ht="15" customHeight="1">
      <c r="A34" s="1343"/>
      <c r="B34" s="46"/>
      <c r="C34" s="1344" t="s">
        <v>52</v>
      </c>
      <c r="D34" s="1345" t="s">
        <v>53</v>
      </c>
      <c r="E34" s="1346" t="s">
        <v>54</v>
      </c>
      <c r="F34" s="46"/>
      <c r="G34" s="1343"/>
      <c r="H34" s="46"/>
      <c r="I34" s="45"/>
    </row>
    <row r="35" spans="1:9" ht="15" customHeight="1">
      <c r="A35" s="1343"/>
      <c r="B35" s="46"/>
      <c r="C35" s="1344"/>
      <c r="D35" s="1345"/>
      <c r="E35" s="1346"/>
      <c r="F35" s="46"/>
      <c r="G35" s="1343"/>
      <c r="H35" s="46"/>
      <c r="I35" s="1347"/>
    </row>
    <row r="36" spans="1:9" ht="15" customHeight="1">
      <c r="A36" s="1343"/>
      <c r="B36" s="46"/>
      <c r="C36" s="1344"/>
      <c r="D36" s="1345" t="s">
        <v>53</v>
      </c>
      <c r="E36" s="1346"/>
      <c r="F36" s="46"/>
      <c r="G36" s="1343"/>
      <c r="H36" s="46"/>
      <c r="I36" s="1347"/>
    </row>
    <row r="37" spans="1:9" ht="15" customHeight="1">
      <c r="A37" s="1343"/>
      <c r="B37" s="46"/>
      <c r="C37" s="1344"/>
      <c r="D37" s="1345"/>
      <c r="E37" s="1346"/>
      <c r="F37" s="46"/>
      <c r="G37" s="1343"/>
      <c r="H37" s="46"/>
      <c r="I37" s="45"/>
    </row>
    <row r="38" spans="1:9" ht="37.5" customHeight="1">
      <c r="A38" s="65" t="s">
        <v>43</v>
      </c>
      <c r="B38" s="1352" t="s">
        <v>55</v>
      </c>
      <c r="C38" s="1353"/>
      <c r="D38" s="1353"/>
      <c r="E38" s="1353"/>
      <c r="F38" s="51" t="s">
        <v>43</v>
      </c>
      <c r="G38" s="1354" t="s">
        <v>56</v>
      </c>
      <c r="H38" s="1355"/>
      <c r="I38" s="1355"/>
    </row>
    <row r="39" spans="1:9" ht="13.5" customHeight="1">
      <c r="A39" s="67"/>
      <c r="B39" s="46"/>
      <c r="C39" s="66"/>
      <c r="D39" s="67"/>
      <c r="E39" s="68"/>
      <c r="F39" s="46"/>
      <c r="G39" s="67"/>
      <c r="H39" s="46"/>
      <c r="I39" s="45"/>
    </row>
    <row r="40" spans="1:9" ht="17.25">
      <c r="A40" s="56" t="s">
        <v>49</v>
      </c>
      <c r="I40" s="57"/>
    </row>
    <row r="42" spans="1:9" ht="18.75" customHeight="1">
      <c r="A42" s="1356" t="s">
        <v>57</v>
      </c>
      <c r="B42" s="1356"/>
      <c r="C42" s="1356"/>
      <c r="D42" s="58" t="s">
        <v>58</v>
      </c>
      <c r="E42" s="58"/>
      <c r="G42" s="1357" t="s">
        <v>44</v>
      </c>
      <c r="H42" s="1357"/>
      <c r="I42" s="57"/>
    </row>
    <row r="43" spans="1:9" ht="18.75" customHeight="1">
      <c r="A43" s="1349" t="s">
        <v>50</v>
      </c>
      <c r="B43" s="1349"/>
      <c r="C43" s="1349"/>
      <c r="D43" s="58" t="s">
        <v>78</v>
      </c>
      <c r="E43" s="58"/>
      <c r="G43" s="59"/>
      <c r="H43" s="59"/>
      <c r="I43" s="60"/>
    </row>
    <row r="44" spans="1:9" ht="18.75" customHeight="1">
      <c r="A44" s="1350" t="s">
        <v>59</v>
      </c>
      <c r="B44" s="1350"/>
      <c r="C44" s="1350"/>
      <c r="D44" s="61" t="s">
        <v>60</v>
      </c>
      <c r="E44" s="61"/>
      <c r="F44" s="52"/>
      <c r="G44" s="62" t="s">
        <v>61</v>
      </c>
      <c r="H44" s="62"/>
      <c r="I44" s="63"/>
    </row>
    <row r="45" spans="1:9" ht="18.75">
      <c r="A45" s="1351"/>
      <c r="B45" s="1351"/>
      <c r="C45" s="1351"/>
      <c r="D45" s="64"/>
      <c r="E45" s="64"/>
    </row>
  </sheetData>
  <mergeCells count="49">
    <mergeCell ref="G30:I30"/>
    <mergeCell ref="B38:E38"/>
    <mergeCell ref="G38:I38"/>
    <mergeCell ref="A42:C42"/>
    <mergeCell ref="G42:H42"/>
    <mergeCell ref="F32:G32"/>
    <mergeCell ref="A43:C43"/>
    <mergeCell ref="A44:C44"/>
    <mergeCell ref="A45:C45"/>
    <mergeCell ref="B14:E14"/>
    <mergeCell ref="G14:I14"/>
    <mergeCell ref="B22:E22"/>
    <mergeCell ref="G22:I22"/>
    <mergeCell ref="B30:E30"/>
    <mergeCell ref="A34:A37"/>
    <mergeCell ref="C34:C37"/>
    <mergeCell ref="D34:D35"/>
    <mergeCell ref="E34:E37"/>
    <mergeCell ref="G34:G37"/>
    <mergeCell ref="I35:I36"/>
    <mergeCell ref="D36:D37"/>
    <mergeCell ref="I19:I20"/>
    <mergeCell ref="G26:G29"/>
    <mergeCell ref="I27:I28"/>
    <mergeCell ref="D28:D29"/>
    <mergeCell ref="D12:D13"/>
    <mergeCell ref="A18:A21"/>
    <mergeCell ref="C18:C21"/>
    <mergeCell ref="D18:D19"/>
    <mergeCell ref="E18:E21"/>
    <mergeCell ref="G18:G21"/>
    <mergeCell ref="D20:D21"/>
    <mergeCell ref="A26:A29"/>
    <mergeCell ref="C26:C29"/>
    <mergeCell ref="D26:D27"/>
    <mergeCell ref="E26:E29"/>
    <mergeCell ref="F16:G16"/>
    <mergeCell ref="F24:G24"/>
    <mergeCell ref="B1:I1"/>
    <mergeCell ref="B3:D3"/>
    <mergeCell ref="F3:I3"/>
    <mergeCell ref="B5:E5"/>
    <mergeCell ref="A10:A13"/>
    <mergeCell ref="C10:C13"/>
    <mergeCell ref="D10:D11"/>
    <mergeCell ref="E10:E13"/>
    <mergeCell ref="G10:G13"/>
    <mergeCell ref="I11:I12"/>
    <mergeCell ref="F8:G8"/>
  </mergeCells>
  <phoneticPr fontId="2"/>
  <pageMargins left="0.31496062992125984" right="0.31496062992125984" top="0.35433070866141736" bottom="0.35433070866141736"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AU56"/>
  <sheetViews>
    <sheetView zoomScaleNormal="100" workbookViewId="0">
      <selection activeCell="AA33" sqref="AA33:AC33"/>
    </sheetView>
  </sheetViews>
  <sheetFormatPr defaultRowHeight="13.5"/>
  <cols>
    <col min="1" max="1" width="5" style="115" customWidth="1"/>
    <col min="2" max="2" width="8.25" style="115" customWidth="1"/>
    <col min="3" max="34" width="2.5" style="115" customWidth="1"/>
    <col min="35" max="39" width="3.75" style="115" customWidth="1"/>
    <col min="40" max="40" width="3.5" style="115" customWidth="1"/>
    <col min="41" max="42" width="2.5" style="115" customWidth="1"/>
    <col min="43" max="44" width="3.875" style="115" customWidth="1"/>
    <col min="45" max="46" width="7.5" style="115" customWidth="1"/>
    <col min="47" max="47" width="9" style="115"/>
    <col min="48" max="48" width="3.5" style="115" bestFit="1" customWidth="1"/>
    <col min="49" max="49" width="4.625" style="115" bestFit="1" customWidth="1"/>
    <col min="50" max="50" width="5" style="115" bestFit="1" customWidth="1"/>
    <col min="51" max="53" width="2.5" style="115" customWidth="1"/>
    <col min="54" max="54" width="5.25" style="115" bestFit="1" customWidth="1"/>
    <col min="55" max="72" width="2.5" style="115" customWidth="1"/>
    <col min="73" max="16384" width="9" style="115"/>
  </cols>
  <sheetData>
    <row r="1" spans="2:47" ht="18">
      <c r="B1" s="643" t="str">
        <f>'Ｔ1'!B1:Z1</f>
        <v>高円宮杯U-18サッカーリーグ2018・徳島県Tリーグ　　</v>
      </c>
      <c r="C1" s="643"/>
      <c r="D1" s="643"/>
      <c r="E1" s="643"/>
      <c r="F1" s="643"/>
      <c r="G1" s="643"/>
      <c r="H1" s="643"/>
      <c r="I1" s="643"/>
      <c r="J1" s="643"/>
      <c r="K1" s="643"/>
      <c r="L1" s="643"/>
      <c r="M1" s="643"/>
      <c r="N1" s="643"/>
      <c r="O1" s="643"/>
      <c r="P1" s="643"/>
      <c r="Q1" s="643"/>
      <c r="R1" s="643"/>
      <c r="S1" s="643"/>
      <c r="T1" s="643"/>
      <c r="U1" s="643"/>
      <c r="V1" s="643"/>
      <c r="W1" s="643"/>
      <c r="X1" s="643"/>
      <c r="Y1" s="643"/>
      <c r="Z1" s="643"/>
      <c r="AA1" s="643" t="s">
        <v>81</v>
      </c>
      <c r="AB1" s="643"/>
      <c r="AC1" s="643"/>
      <c r="AD1" s="643"/>
      <c r="AE1" s="643"/>
      <c r="AF1" s="9"/>
      <c r="AG1" s="9"/>
      <c r="AH1" s="9"/>
      <c r="AI1" s="9"/>
      <c r="AJ1" s="9"/>
      <c r="AK1" s="9"/>
      <c r="AL1" s="9"/>
      <c r="AM1" s="642" t="s">
        <v>79</v>
      </c>
      <c r="AN1" s="642"/>
      <c r="AO1" s="642"/>
      <c r="AP1" s="642"/>
    </row>
    <row r="3" spans="2:47" ht="21">
      <c r="B3" s="20" t="s">
        <v>147</v>
      </c>
      <c r="C3" s="20"/>
      <c r="D3" s="6"/>
      <c r="E3" s="6"/>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6"/>
      <c r="AI3" s="6"/>
      <c r="AJ3" s="6"/>
      <c r="AK3" s="119" t="s">
        <v>73</v>
      </c>
      <c r="AL3" s="119">
        <f>'Ｔ1'!AL3</f>
        <v>18</v>
      </c>
      <c r="AM3" s="119" t="s">
        <v>11</v>
      </c>
      <c r="AN3" s="644" t="s">
        <v>266</v>
      </c>
      <c r="AO3" s="644"/>
      <c r="AP3" s="644"/>
      <c r="AQ3" s="1"/>
      <c r="AR3" s="1"/>
      <c r="AS3" s="1"/>
      <c r="AT3" s="1"/>
      <c r="AU3" s="1"/>
    </row>
    <row r="4" spans="2:47" ht="14.25" thickBot="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2:47" ht="36" thickBot="1">
      <c r="B5" s="71"/>
      <c r="C5" s="684" t="str">
        <f>B6</f>
        <v>池田</v>
      </c>
      <c r="D5" s="685"/>
      <c r="E5" s="686"/>
      <c r="F5" s="687" t="str">
        <f>B10</f>
        <v>小松島</v>
      </c>
      <c r="G5" s="688"/>
      <c r="H5" s="689"/>
      <c r="I5" s="618" t="str">
        <f>B14</f>
        <v>市立T</v>
      </c>
      <c r="J5" s="619"/>
      <c r="K5" s="620"/>
      <c r="L5" s="690" t="str">
        <f>B18</f>
        <v>徳島北S</v>
      </c>
      <c r="M5" s="661"/>
      <c r="N5" s="662"/>
      <c r="O5" s="630" t="str">
        <f>B22</f>
        <v>城ノ内</v>
      </c>
      <c r="P5" s="631"/>
      <c r="Q5" s="632"/>
      <c r="R5" s="649" t="str">
        <f>B26</f>
        <v>科技S</v>
      </c>
      <c r="S5" s="650"/>
      <c r="T5" s="651"/>
      <c r="U5" s="678" t="str">
        <f>B30</f>
        <v>城南</v>
      </c>
      <c r="V5" s="679"/>
      <c r="W5" s="680"/>
      <c r="X5" s="633" t="str">
        <f>B34</f>
        <v>富岡西</v>
      </c>
      <c r="Y5" s="634"/>
      <c r="Z5" s="634"/>
      <c r="AA5" s="622" t="str">
        <f>B38</f>
        <v>徳島VYS</v>
      </c>
      <c r="AB5" s="623"/>
      <c r="AC5" s="624"/>
      <c r="AD5" s="675" t="str">
        <f>B42</f>
        <v>川島S</v>
      </c>
      <c r="AE5" s="676"/>
      <c r="AF5" s="677"/>
      <c r="AG5" s="2" t="s">
        <v>0</v>
      </c>
      <c r="AH5" s="83" t="s">
        <v>1</v>
      </c>
      <c r="AI5" s="3" t="s">
        <v>2</v>
      </c>
      <c r="AJ5" s="4" t="s">
        <v>3</v>
      </c>
      <c r="AK5" s="118" t="s">
        <v>4</v>
      </c>
      <c r="AL5" s="3" t="s">
        <v>5</v>
      </c>
      <c r="AM5" s="3" t="s">
        <v>6</v>
      </c>
      <c r="AN5" s="637" t="s">
        <v>7</v>
      </c>
      <c r="AO5" s="638"/>
      <c r="AP5" s="84" t="s">
        <v>8</v>
      </c>
      <c r="AQ5" s="21"/>
      <c r="AR5" s="88" t="s">
        <v>9</v>
      </c>
      <c r="AS5" s="89" t="s">
        <v>28</v>
      </c>
      <c r="AT5" s="621" t="s">
        <v>29</v>
      </c>
      <c r="AU5" s="621"/>
    </row>
    <row r="6" spans="2:47" ht="11.25" customHeight="1">
      <c r="B6" s="681" t="s">
        <v>164</v>
      </c>
      <c r="C6" s="655"/>
      <c r="D6" s="656"/>
      <c r="E6" s="657"/>
      <c r="F6" s="22">
        <v>1</v>
      </c>
      <c r="G6" s="23" t="s">
        <v>30</v>
      </c>
      <c r="H6" s="24">
        <v>0</v>
      </c>
      <c r="I6" s="22">
        <v>2</v>
      </c>
      <c r="J6" s="23" t="s">
        <v>30</v>
      </c>
      <c r="K6" s="24">
        <v>0</v>
      </c>
      <c r="L6" s="22">
        <v>3</v>
      </c>
      <c r="M6" s="23" t="s">
        <v>30</v>
      </c>
      <c r="N6" s="24">
        <v>1</v>
      </c>
      <c r="O6" s="22">
        <v>1</v>
      </c>
      <c r="P6" s="23" t="s">
        <v>30</v>
      </c>
      <c r="Q6" s="24">
        <v>2</v>
      </c>
      <c r="R6" s="22">
        <v>5</v>
      </c>
      <c r="S6" s="23" t="s">
        <v>30</v>
      </c>
      <c r="T6" s="24">
        <v>1</v>
      </c>
      <c r="U6" s="22">
        <v>2</v>
      </c>
      <c r="V6" s="23" t="s">
        <v>30</v>
      </c>
      <c r="W6" s="24">
        <v>0</v>
      </c>
      <c r="X6" s="22">
        <v>3</v>
      </c>
      <c r="Y6" s="23" t="s">
        <v>30</v>
      </c>
      <c r="Z6" s="73">
        <v>1</v>
      </c>
      <c r="AA6" s="22">
        <v>2</v>
      </c>
      <c r="AB6" s="23" t="s">
        <v>30</v>
      </c>
      <c r="AC6" s="24">
        <v>1</v>
      </c>
      <c r="AD6" s="22">
        <v>3</v>
      </c>
      <c r="AE6" s="23" t="s">
        <v>30</v>
      </c>
      <c r="AF6" s="73">
        <v>0</v>
      </c>
      <c r="AG6" s="669">
        <f>IF(F7="○",1,IF(F7="△",1,IF(F7="●",1)))+IF(I7="○",1,IF(I7="△",1,IF(I7="●",1)))+IF(L7="○",1,IF(L7="△",1,IF(L7="●",1)))+IF(O7="○",1,IF(O7="△",1,IF(O7="●",1)))+IF(R7="○",1,IF(R7="△",1,IF(R7="●",1)))+IF(U7="○",1,IF(U7="△",1,IF(U7="●",1)))+IF(X7="○",1,IF(X7="△",1,IF(X7="●",1)))+IF(AA7="○",1,IF(AA7="△",1,IF(AA7="●",1)))+IF(AD7="○",1,IF(AD7="△",1,IF(AD7="●",1)))+IF(F9="○",1,IF(F9="△",1,IF(F9="●",1)))+IF(I9="○",1,IF(I9="△",1,IF(I9="●",1)))+IF(L9="○",1,IF(L9="△",1,IF(L9="●",1)))+IF(O9="○",1,IF(O9="△",1,IF(O9="●",1)))+IF(R9="○",1,IF(R9="△",1,IF(R9="●",1)))+IF(U9="○",1,IF(U9="△",1,IF(U9="●",1)))+IF(X9="○",1,IF(X9="△",1,IF(X9="●",1)))+IF(AA9="○",1,IF(AA9="△",1,IF(AA9="●",1)))+IF(AD9="○",1,IF(AD9="△",1,IF(AD9="●",1)))</f>
        <v>18</v>
      </c>
      <c r="AH6" s="670">
        <f>AI6*3+AJ6</f>
        <v>40</v>
      </c>
      <c r="AI6" s="636">
        <f>IF(F7="○",1,IF(F7="△",0,IF(F7="●",0)))+IF(I7="○",1,IF(I7="△",0,IF(I7="●",0)))+IF(L7="○",1,IF(L7="△",0,IF(L7="●",0)))+IF(O7="○",1,IF(O7="△",0,IF(O7="●",0)))+IF(R7="○",1,IF(R7="△",0,IF(R7="●",0)))+IF(U7="○",1,IF(U7="△",0,IF(U7="●",0)))+IF(X7="○",1,IF(X7="△",0,IF(X7="●",0)))+IF(AA7="○",1,IF(AA7="△",0,IF(AA7="●",0)))+IF(AD7="○",1,IF(AD7="△",0,IF(AD7="●",0)))+IF(F9="○",1,IF(F9="△",0,IF(F9="●",0)))+IF(I9="○",1,IF(I9="△",0,IF(I9="●",0)))+IF(L9="○",1,IF(L9="△",0,IF(L9="●",0)))+IF(O9="○",1,IF(O9="△",0,IF(O9="●",0)))+IF(R9="○",1,IF(R9="△",0,IF(R9="●",0)))+IF(U9="○",1,IF(U9="△",0,IF(U9="●",0)))+IF(X9="○",1,IF(X9="△",0,IF(X9="●",0)))+IF(AA9="○",1,IF(AA9="△",0,IF(AA9="●",0)))+IF(AD9="○",1,IF(AD9="△",0,IF(AD9="●",0)))</f>
        <v>13</v>
      </c>
      <c r="AJ6" s="636">
        <f>IF(F7="○",0,IF(F7="△",1,IF(F7="●",0)))+IF(I7="○",0,IF(I7="△",1,IF(I7="●",0)))+IF(L7="○",0,IF(L7="△",1,IF(L7="●",0)))+IF(O7="○",0,IF(O7="△",1,IF(O7="●",0)))+IF(R7="○",0,IF(R7="△",1,IF(R7="●",0)))+IF(U7="○",0,IF(U7="△",1,IF(U7="●",0)))+IF(X7="○",0,IF(X7="△",1,IF(X7="●",0)))+IF(AA7="○",0,IF(AA7="△",1,IF(AA7="●",0)))+IF(AD7="○",0,IF(AD7="△",1,IF(AD7="●",0)))+IF(F9="○",0,IF(F9="△",1,IF(F9="●",0)))+IF(I9="○",0,IF(I9="△",1,IF(I9="●",0)))+IF(L9="○",0,IF(L9="△",1,IF(L9="●",0)))+IF(O9="○",0,IF(O9="△",1,IF(O9="●",0)))+IF(R9="○",0,IF(R9="△",1,IF(R9="●",0)))+IF(U9="○",0,IF(U9="△",1,IF(U9="●",0)))+IF(X9="○",0,IF(X9="△",1,IF(X9="●",0)))+IF(AA9="○",0,IF(AA9="△",1,IF(AA9="●",0)))+IF(AD9="○",0,IF(AD9="△",1,IF(AD9="●",0)))</f>
        <v>1</v>
      </c>
      <c r="AK6" s="636">
        <f>IF(F7="○",0,IF(F7="△",0,IF(F7="●",1)))+IF(I7="○",0,IF(I7="△",0,IF(I7="●",1)))+IF(L7="○",0,IF(L7="△",0,IF(L7="●",1)))+IF(O7="○",0,IF(O7="△",0,IF(O7="●",1)))+IF(R7="○",0,IF(R7="△",0,IF(R7="●",1)))+IF(U7="○",0,IF(U7="△",0,IF(U7="●",1)))+IF(X7="○",0,IF(X7="△",0,IF(X7="●",1)))+IF(AA7="○",0,IF(AA7="△",0,IF(AA7="●",1)))+IF(AD7="○",0,IF(AD7="△",0,IF(AD7="●",1)))+IF(F9="○",0,IF(F9="△",0,IF(F9="●",1)))+IF(I9="○",0,IF(I9="△",0,IF(I9="●",1)))+IF(L9="○",0,IF(L9="△",0,IF(L9="●",1)))+IF(O9="○",0,IF(O9="△",0,IF(O9="●",1)))+IF(R9="○",0,IF(R9="△",0,IF(R9="●",1)))+IF(U9="○",0,IF(U9="△",0,IF(U9="●",1)))+IF(X9="○",0,IF(X9="△",0,IF(X9="●",1)))+IF(AA9="○",0,IF(AA9="△",0,IF(AA9="●",1)))+IF(AD9="○",0,IF(AD9="△",0,IF(AD9="●",1)))</f>
        <v>4</v>
      </c>
      <c r="AL6" s="636">
        <f>SUM(F6,I6,L6,O6,R6,U6,X6,AA6,AD6)+SUM(F8,I8,L8,O8,R8,U8,X8,AA8,AD8)</f>
        <v>39</v>
      </c>
      <c r="AM6" s="636">
        <f>SUM(H6,K6,N6,Q6,T6,W6,Z6,AC6,AF6)+SUM(H8,K8,N8,Q8,T8,W8,Z8,AC8,AF8)</f>
        <v>19</v>
      </c>
      <c r="AN6" s="645">
        <f>AL6-AM6</f>
        <v>20</v>
      </c>
      <c r="AO6" s="646"/>
      <c r="AP6" s="647">
        <f>RANK(AT6,AT6:AT45)</f>
        <v>2</v>
      </c>
      <c r="AQ6" s="25"/>
      <c r="AR6" s="550">
        <f>RANK(AL6,AL6:AL45,1)</f>
        <v>8</v>
      </c>
      <c r="AS6" s="550">
        <f>RANK(AN6,AN6:AN45,1)</f>
        <v>8</v>
      </c>
      <c r="AT6" s="550">
        <f>AH6*100+AS6*10+AR6</f>
        <v>4088</v>
      </c>
      <c r="AU6" s="550"/>
    </row>
    <row r="7" spans="2:47" ht="11.25" customHeight="1">
      <c r="B7" s="682"/>
      <c r="C7" s="658"/>
      <c r="D7" s="564"/>
      <c r="E7" s="565"/>
      <c r="F7" s="583" t="str">
        <f>IF(F6="","",IF(F6&gt;H6,"○",IF(F6=H6,"△",IF(F6&lt;H6,"●"))))</f>
        <v>○</v>
      </c>
      <c r="G7" s="584"/>
      <c r="H7" s="585"/>
      <c r="I7" s="583" t="str">
        <f>IF(I6="","",IF(I6&gt;K6,"○",IF(I6=K6,"△",IF(I6&lt;K6,"●"))))</f>
        <v>○</v>
      </c>
      <c r="J7" s="584"/>
      <c r="K7" s="585"/>
      <c r="L7" s="583" t="str">
        <f>IF(L6="","",IF(L6&gt;N6,"○",IF(L6=N6,"△",IF(L6&lt;N6,"●"))))</f>
        <v>○</v>
      </c>
      <c r="M7" s="584"/>
      <c r="N7" s="585"/>
      <c r="O7" s="583" t="str">
        <f>IF(O6="","",IF(O6&gt;Q6,"○",IF(O6=Q6,"△",IF(O6&lt;Q6,"●"))))</f>
        <v>●</v>
      </c>
      <c r="P7" s="584"/>
      <c r="Q7" s="585"/>
      <c r="R7" s="583" t="str">
        <f>IF(R6="","",IF(R6&gt;T6,"○",IF(R6=T6,"△",IF(R6&lt;T6,"●"))))</f>
        <v>○</v>
      </c>
      <c r="S7" s="584"/>
      <c r="T7" s="585"/>
      <c r="U7" s="583" t="str">
        <f>IF(U6="","",IF(U6&gt;W6,"○",IF(U6=W6,"△",IF(U6&lt;W6,"●"))))</f>
        <v>○</v>
      </c>
      <c r="V7" s="584"/>
      <c r="W7" s="585"/>
      <c r="X7" s="583" t="str">
        <f>IF(X6="","",IF(X6&gt;Z6,"○",IF(X6=Z6,"△",IF(X6&lt;Z6,"●"))))</f>
        <v>○</v>
      </c>
      <c r="Y7" s="584"/>
      <c r="Z7" s="584"/>
      <c r="AA7" s="583" t="str">
        <f>IF(AA6="","",IF(AA6&gt;AC6,"○",IF(AA6=AC6,"△",IF(AA6&lt;AC6,"●"))))</f>
        <v>○</v>
      </c>
      <c r="AB7" s="584"/>
      <c r="AC7" s="585"/>
      <c r="AD7" s="583" t="str">
        <f>IF(AD6="","",IF(AD6&gt;AF6,"○",IF(AD6=AF6,"△",IF(AD6&lt;AF6,"●"))))</f>
        <v>○</v>
      </c>
      <c r="AE7" s="584"/>
      <c r="AF7" s="585"/>
      <c r="AG7" s="552"/>
      <c r="AH7" s="555"/>
      <c r="AI7" s="558"/>
      <c r="AJ7" s="558"/>
      <c r="AK7" s="558"/>
      <c r="AL7" s="558"/>
      <c r="AM7" s="558"/>
      <c r="AN7" s="571"/>
      <c r="AO7" s="572"/>
      <c r="AP7" s="648"/>
      <c r="AQ7" s="25"/>
      <c r="AR7" s="550"/>
      <c r="AS7" s="550"/>
      <c r="AT7" s="550"/>
      <c r="AU7" s="550"/>
    </row>
    <row r="8" spans="2:47" ht="11.25" customHeight="1">
      <c r="B8" s="682"/>
      <c r="C8" s="658"/>
      <c r="D8" s="564"/>
      <c r="E8" s="565"/>
      <c r="F8" s="26">
        <v>1</v>
      </c>
      <c r="G8" s="27" t="s">
        <v>30</v>
      </c>
      <c r="H8" s="28">
        <v>1</v>
      </c>
      <c r="I8" s="26">
        <v>3</v>
      </c>
      <c r="J8" s="27" t="s">
        <v>30</v>
      </c>
      <c r="K8" s="28">
        <v>1</v>
      </c>
      <c r="L8" s="26">
        <v>1</v>
      </c>
      <c r="M8" s="27" t="s">
        <v>30</v>
      </c>
      <c r="N8" s="28">
        <v>2</v>
      </c>
      <c r="O8" s="26">
        <v>3</v>
      </c>
      <c r="P8" s="27" t="s">
        <v>30</v>
      </c>
      <c r="Q8" s="28">
        <v>0</v>
      </c>
      <c r="R8" s="26">
        <v>3</v>
      </c>
      <c r="S8" s="27" t="s">
        <v>30</v>
      </c>
      <c r="T8" s="28">
        <v>2</v>
      </c>
      <c r="U8" s="26">
        <v>0</v>
      </c>
      <c r="V8" s="27" t="s">
        <v>30</v>
      </c>
      <c r="W8" s="28">
        <v>3</v>
      </c>
      <c r="X8" s="26">
        <v>2</v>
      </c>
      <c r="Y8" s="27" t="s">
        <v>30</v>
      </c>
      <c r="Z8" s="29">
        <v>1</v>
      </c>
      <c r="AA8" s="26">
        <v>1</v>
      </c>
      <c r="AB8" s="27" t="s">
        <v>30</v>
      </c>
      <c r="AC8" s="28">
        <v>3</v>
      </c>
      <c r="AD8" s="26">
        <v>3</v>
      </c>
      <c r="AE8" s="27" t="s">
        <v>30</v>
      </c>
      <c r="AF8" s="29">
        <v>0</v>
      </c>
      <c r="AG8" s="552"/>
      <c r="AH8" s="555"/>
      <c r="AI8" s="558"/>
      <c r="AJ8" s="558"/>
      <c r="AK8" s="558"/>
      <c r="AL8" s="558"/>
      <c r="AM8" s="558"/>
      <c r="AN8" s="571"/>
      <c r="AO8" s="572"/>
      <c r="AP8" s="648"/>
      <c r="AQ8" s="25"/>
      <c r="AR8" s="550"/>
      <c r="AS8" s="550"/>
      <c r="AT8" s="550"/>
      <c r="AU8" s="550"/>
    </row>
    <row r="9" spans="2:47" ht="11.25" customHeight="1">
      <c r="B9" s="683"/>
      <c r="C9" s="659"/>
      <c r="D9" s="602"/>
      <c r="E9" s="603"/>
      <c r="F9" s="586" t="str">
        <f>IF(F8="","",IF(F8&gt;H8,"○",IF(F8=H8,"△",IF(F8&lt;H8,"●"))))</f>
        <v>△</v>
      </c>
      <c r="G9" s="587"/>
      <c r="H9" s="588"/>
      <c r="I9" s="586" t="str">
        <f>IF(I8="","",IF(I8&gt;K8,"○",IF(I8=K8,"△",IF(I8&lt;K8,"●"))))</f>
        <v>○</v>
      </c>
      <c r="J9" s="587"/>
      <c r="K9" s="588"/>
      <c r="L9" s="586" t="str">
        <f>IF(L8="","",IF(L8&gt;N8,"○",IF(L8=N8,"△",IF(L8&lt;N8,"●"))))</f>
        <v>●</v>
      </c>
      <c r="M9" s="587"/>
      <c r="N9" s="588"/>
      <c r="O9" s="586" t="str">
        <f>IF(O8="","",IF(O8&gt;Q8,"○",IF(O8=Q8,"△",IF(O8&lt;Q8,"●"))))</f>
        <v>○</v>
      </c>
      <c r="P9" s="587"/>
      <c r="Q9" s="588"/>
      <c r="R9" s="586" t="str">
        <f>IF(R8="","",IF(R8&gt;T8,"○",IF(R8=T8,"△",IF(R8&lt;T8,"●"))))</f>
        <v>○</v>
      </c>
      <c r="S9" s="587"/>
      <c r="T9" s="588"/>
      <c r="U9" s="586" t="str">
        <f>IF(U8="","",IF(U8&gt;W8,"○",IF(U8=W8,"△",IF(U8&lt;W8,"●"))))</f>
        <v>●</v>
      </c>
      <c r="V9" s="587"/>
      <c r="W9" s="588"/>
      <c r="X9" s="586" t="str">
        <f>IF(X8="","",IF(X8&gt;Z8,"○",IF(X8=Z8,"△",IF(X8&lt;Z8,"●"))))</f>
        <v>○</v>
      </c>
      <c r="Y9" s="587"/>
      <c r="Z9" s="587"/>
      <c r="AA9" s="586" t="str">
        <f>IF(AA8="","",IF(AA8&gt;AC8,"○",IF(AA8=AC8,"△",IF(AA8&lt;AC8,"●"))))</f>
        <v>●</v>
      </c>
      <c r="AB9" s="587"/>
      <c r="AC9" s="588"/>
      <c r="AD9" s="586" t="str">
        <f>IF(AD8="","",IF(AD8&gt;AF8,"○",IF(AD8=AF8,"△",IF(AD8&lt;AF8,"●"))))</f>
        <v>○</v>
      </c>
      <c r="AE9" s="587"/>
      <c r="AF9" s="588"/>
      <c r="AG9" s="553"/>
      <c r="AH9" s="556"/>
      <c r="AI9" s="559"/>
      <c r="AJ9" s="559"/>
      <c r="AK9" s="559"/>
      <c r="AL9" s="559"/>
      <c r="AM9" s="559"/>
      <c r="AN9" s="593"/>
      <c r="AO9" s="594"/>
      <c r="AP9" s="648"/>
      <c r="AQ9" s="25"/>
      <c r="AR9" s="550"/>
      <c r="AS9" s="550"/>
      <c r="AT9" s="550"/>
      <c r="AU9" s="550"/>
    </row>
    <row r="10" spans="2:47" ht="11.25" customHeight="1">
      <c r="B10" s="691" t="s">
        <v>165</v>
      </c>
      <c r="C10" s="30">
        <f>IF(H6="","",H6)</f>
        <v>0</v>
      </c>
      <c r="D10" s="31" t="s">
        <v>30</v>
      </c>
      <c r="E10" s="32">
        <f>IF(F6="","",F6)</f>
        <v>1</v>
      </c>
      <c r="F10" s="560"/>
      <c r="G10" s="561"/>
      <c r="H10" s="562"/>
      <c r="I10" s="33">
        <v>0</v>
      </c>
      <c r="J10" s="31" t="s">
        <v>30</v>
      </c>
      <c r="K10" s="34">
        <v>2</v>
      </c>
      <c r="L10" s="33">
        <v>0</v>
      </c>
      <c r="M10" s="31" t="s">
        <v>30</v>
      </c>
      <c r="N10" s="34">
        <v>2</v>
      </c>
      <c r="O10" s="33">
        <v>0</v>
      </c>
      <c r="P10" s="31" t="s">
        <v>30</v>
      </c>
      <c r="Q10" s="34">
        <v>2</v>
      </c>
      <c r="R10" s="33">
        <v>0</v>
      </c>
      <c r="S10" s="31" t="s">
        <v>30</v>
      </c>
      <c r="T10" s="34">
        <v>1</v>
      </c>
      <c r="U10" s="33">
        <v>0</v>
      </c>
      <c r="V10" s="31" t="s">
        <v>30</v>
      </c>
      <c r="W10" s="34">
        <v>1</v>
      </c>
      <c r="X10" s="33">
        <v>0</v>
      </c>
      <c r="Y10" s="31" t="s">
        <v>30</v>
      </c>
      <c r="Z10" s="35">
        <v>1</v>
      </c>
      <c r="AA10" s="33">
        <v>0</v>
      </c>
      <c r="AB10" s="31" t="s">
        <v>30</v>
      </c>
      <c r="AC10" s="34">
        <v>0</v>
      </c>
      <c r="AD10" s="33">
        <v>3</v>
      </c>
      <c r="AE10" s="31" t="s">
        <v>30</v>
      </c>
      <c r="AF10" s="35">
        <v>4</v>
      </c>
      <c r="AG10" s="551">
        <f>IF(C11="○",1,IF(C11="△",1,IF(C11="●",1)))+IF(I11="○",1,IF(I11="△",1,IF(I11="●",1)))+IF(L11="○",1,IF(L11="△",1,IF(L11="●",1)))+IF(O11="○",1,IF(O11="△",1,IF(O11="●",1)))+IF(R11="○",1,IF(R11="△",1,IF(R11="●",1)))+IF(U11="○",1,IF(U11="△",1,IF(U11="●",1)))+IF(X11="○",1,IF(X11="△",1,IF(X11="●",1)))+IF(AA11="○",1,IF(AA11="△",1,IF(AA11="●",1)))+IF(AD11="○",1,IF(AD11="△",1,IF(AD11="●",1)))+IF(C13="○",1,IF(C13="△",1,IF(C13="●",1)))+IF(I13="○",1,IF(I13="△",1,IF(I13="●",1)))+IF(L13="○",1,IF(L13="△",1,IF(L13="●",1)))+IF(O13="○",1,IF(O13="△",1,IF(O13="●",1)))+IF(R13="○",1,IF(R13="△",1,IF(R13="●",1)))+IF(U13="○",1,IF(U13="△",1,IF(U13="●",1)))+IF(X13="○",1,IF(X13="△",1,IF(X13="●",1)))+IF(AA13="○",1,IF(AA13="△",1,IF(AA13="●",1)))+IF(AD13="○",1,IF(AD13="△",1,IF(AD13="●",1)))</f>
        <v>18</v>
      </c>
      <c r="AH10" s="554">
        <f>AI10*3+AJ10</f>
        <v>6</v>
      </c>
      <c r="AI10" s="557">
        <f>IF(C11="○",1,IF(C11="△",0,IF(C11="●",0)))+IF(I11="○",1,IF(I11="△",0,IF(I11="●",0)))+IF(L11="○",1,IF(L11="△",0,IF(L11="●",0)))+IF(O11="○",1,IF(O11="△",0,IF(O11="●",0)))+IF(R11="○",1,IF(R11="△",0,IF(R11="●",0)))+IF(U11="○",1,IF(U11="△",0,IF(U11="●",0)))+IF(X11="○",1,IF(X11="△",0,IF(X11="●",0)))+IF(AA11="○",1,IF(AA11="△",0,IF(AA11="●",0)))+IF(AD11="○",1,IF(AD11="△",0,IF(AD11="●",0)))+IF(C13="○",1,IF(C13="△",0,IF(C13="●",0)))+IF(I13="○",1,IF(I13="△",0,IF(I13="●",0)))+IF(L13="○",1,IF(L13="△",0,IF(L13="●",0)))+IF(O13="○",1,IF(O13="△",0,IF(O13="●",0)))+IF(R13="○",1,IF(R13="△",0,IF(R13="●",0)))+IF(U13="○",1,IF(U13="△",0,IF(U13="●",0)))+IF(X13="○",1,IF(X13="△",0,IF(X13="●",0)))+IF(AA13="○",1,IF(AA13="△",0,IF(AA13="●",0)))+IF(AD13="○",1,IF(AD13="△",0,IF(AD13="●",0)))</f>
        <v>1</v>
      </c>
      <c r="AJ10" s="557">
        <f>IF(C11="○",0,IF(C11="△",1,IF(C11="●",0)))+IF(I11="○",0,IF(I11="△",1,IF(I11="●",0)))+IF(L11="○",0,IF(L11="△",1,IF(L11="●",0)))+IF(O11="○",0,IF(O11="△",1,IF(O11="●",0)))+IF(R11="○",0,IF(R11="△",1,IF(R11="●",0)))+IF(U11="○",0,IF(U11="△",1,IF(U11="●",0)))+IF(X11="○",0,IF(X11="△",1,IF(X11="●",0)))+IF(AA11="○",0,IF(AA11="△",1,IF(AA11="●",0)))+IF(AD11="○",0,IF(AD11="△",1,IF(AD11="●",0)))+IF(C13="○",0,IF(C13="△",1,IF(C13="●",0)))+IF(I13="○",0,IF(I13="△",1,IF(I13="●",0)))+IF(L13="○",0,IF(L13="△",1,IF(L13="●",0)))+IF(O13="○",0,IF(O13="△",1,IF(O13="●",0)))+IF(R13="○",0,IF(R13="△",1,IF(R13="●",0)))+IF(U13="○",0,IF(U13="△",1,IF(U13="●",0)))+IF(X13="○",0,IF(X13="△",1,IF(X13="●",0)))+IF(AA13="○",0,IF(AA13="△",1,IF(AA13="●",0)))+IF(AD13="○",0,IF(AD13="△",1,IF(AD13="●",0)))</f>
        <v>3</v>
      </c>
      <c r="AK10" s="557">
        <f>IF(C11="○",0,IF(C11="△",0,IF(C11="●",1)))+IF(I11="○",0,IF(I11="△",0,IF(I11="●",1)))+IF(L11="○",0,IF(L11="△",0,IF(L11="●",1)))+IF(O11="○",0,IF(O11="△",0,IF(O11="●",1)))+IF(R11="○",0,IF(R11="△",0,IF(R11="●",1)))+IF(U11="○",0,IF(U11="△",0,IF(U11="●",1)))+IF(X11="○",0,IF(X11="△",0,IF(X11="●",1)))+IF(AA11="○",0,IF(AA11="△",0,IF(AA11="●",1)))+IF(AD11="○",0,IF(AD11="△",0,IF(AD11="●",1)))+IF(C13="○",0,IF(C13="△",0,IF(C13="●",1)))+IF(I13="○",0,IF(I13="△",0,IF(I13="●",1)))+IF(L13="○",0,IF(L13="△",0,IF(L13="●",1)))+IF(O13="○",0,IF(O13="△",0,IF(O13="●",1)))+IF(R13="○",0,IF(R13="△",0,IF(R13="●",1)))+IF(U13="○",0,IF(U13="△",0,IF(U13="●",1)))+IF(X13="○",0,IF(X13="△",0,IF(X13="●",1)))+IF(AA13="○",0,IF(AA13="△",0,IF(AA13="●",1)))+IF(AD13="○",0,IF(AD13="△",0,IF(AD13="●",1)))</f>
        <v>14</v>
      </c>
      <c r="AL10" s="557">
        <f>SUM(C10,I10,L10,O10,R10,U10,X10,AA10,AD10)+SUM(C12,I12,L12,O12,R12,U12,X12,AA12,AD12)</f>
        <v>9</v>
      </c>
      <c r="AM10" s="557">
        <f>SUM(E10,K10,N10,Q10,T10,W10,Z10,AC10,AF10)+SUM(E12,K12,N12,Q12,T12,W12,Z12,AC12,AF12)</f>
        <v>32</v>
      </c>
      <c r="AN10" s="589">
        <f>AL10-AM10</f>
        <v>-23</v>
      </c>
      <c r="AO10" s="590"/>
      <c r="AP10" s="605">
        <f>RANK(AT10,AT6:AT45)</f>
        <v>10</v>
      </c>
      <c r="AQ10" s="25"/>
      <c r="AR10" s="550">
        <f>RANK(AL10,AL6:AL45,1)</f>
        <v>1</v>
      </c>
      <c r="AS10" s="550">
        <f>RANK(AN10,AN6:AN45,1)</f>
        <v>3</v>
      </c>
      <c r="AT10" s="550">
        <f>AH10*100+AS10*10+AR10</f>
        <v>631</v>
      </c>
      <c r="AU10" s="550"/>
    </row>
    <row r="11" spans="2:47" ht="11.25" customHeight="1">
      <c r="B11" s="692"/>
      <c r="C11" s="547" t="str">
        <f>IF(C10="","",IF(C10&gt;E10,"○",IF(C10=E10,"△",IF(C10&lt;E10,"●"))))</f>
        <v>●</v>
      </c>
      <c r="D11" s="543"/>
      <c r="E11" s="548"/>
      <c r="F11" s="563"/>
      <c r="G11" s="564"/>
      <c r="H11" s="565"/>
      <c r="I11" s="542" t="str">
        <f>IF(I10="","",IF(I10&gt;K10,"○",IF(I10=K10,"△",IF(I10&lt;K10,"●"))))</f>
        <v>●</v>
      </c>
      <c r="J11" s="543"/>
      <c r="K11" s="548"/>
      <c r="L11" s="542" t="str">
        <f>IF(L10="","",IF(L10&gt;N10,"○",IF(L10=N10,"△",IF(L10&lt;N10,"●"))))</f>
        <v>●</v>
      </c>
      <c r="M11" s="543"/>
      <c r="N11" s="548"/>
      <c r="O11" s="542" t="str">
        <f>IF(O10="","",IF(O10&gt;Q10,"○",IF(O10=Q10,"△",IF(O10&lt;Q10,"●"))))</f>
        <v>●</v>
      </c>
      <c r="P11" s="543"/>
      <c r="Q11" s="548"/>
      <c r="R11" s="542" t="str">
        <f>IF(R10="","",IF(R10&gt;T10,"○",IF(R10=T10,"△",IF(R10&lt;T10,"●"))))</f>
        <v>●</v>
      </c>
      <c r="S11" s="543"/>
      <c r="T11" s="548"/>
      <c r="U11" s="542" t="str">
        <f>IF(U10="","",IF(U10&gt;W10,"○",IF(U10=W10,"△",IF(U10&lt;W10,"●"))))</f>
        <v>●</v>
      </c>
      <c r="V11" s="543"/>
      <c r="W11" s="548"/>
      <c r="X11" s="542" t="str">
        <f>IF(X10="","",IF(X10&gt;Z10,"○",IF(X10=Z10,"△",IF(X10&lt;Z10,"●"))))</f>
        <v>●</v>
      </c>
      <c r="Y11" s="543"/>
      <c r="Z11" s="543"/>
      <c r="AA11" s="542" t="str">
        <f>IF(AA10="","",IF(AA10&gt;AC10,"○",IF(AA10=AC10,"△",IF(AA10&lt;AC10,"●"))))</f>
        <v>△</v>
      </c>
      <c r="AB11" s="543"/>
      <c r="AC11" s="548"/>
      <c r="AD11" s="583" t="str">
        <f>IF(AD10="","",IF(AD10&gt;AF10,"○",IF(AD10=AF10,"△",IF(AD10&lt;AF10,"●"))))</f>
        <v>●</v>
      </c>
      <c r="AE11" s="584"/>
      <c r="AF11" s="585"/>
      <c r="AG11" s="552"/>
      <c r="AH11" s="555"/>
      <c r="AI11" s="558"/>
      <c r="AJ11" s="558"/>
      <c r="AK11" s="558"/>
      <c r="AL11" s="558"/>
      <c r="AM11" s="558"/>
      <c r="AN11" s="542"/>
      <c r="AO11" s="591"/>
      <c r="AP11" s="648"/>
      <c r="AQ11" s="25"/>
      <c r="AR11" s="550"/>
      <c r="AS11" s="550"/>
      <c r="AT11" s="550"/>
      <c r="AU11" s="550"/>
    </row>
    <row r="12" spans="2:47" ht="11.25" customHeight="1">
      <c r="B12" s="692"/>
      <c r="C12" s="36">
        <f>IF(H8="","",H8)</f>
        <v>1</v>
      </c>
      <c r="D12" s="27" t="s">
        <v>30</v>
      </c>
      <c r="E12" s="37">
        <f>IF(F8="","",F8)</f>
        <v>1</v>
      </c>
      <c r="F12" s="563"/>
      <c r="G12" s="564"/>
      <c r="H12" s="565"/>
      <c r="I12" s="26">
        <v>1</v>
      </c>
      <c r="J12" s="27" t="s">
        <v>30</v>
      </c>
      <c r="K12" s="28">
        <v>3</v>
      </c>
      <c r="L12" s="26">
        <v>1</v>
      </c>
      <c r="M12" s="27" t="s">
        <v>30</v>
      </c>
      <c r="N12" s="28">
        <v>0</v>
      </c>
      <c r="O12" s="26">
        <v>1</v>
      </c>
      <c r="P12" s="27" t="s">
        <v>30</v>
      </c>
      <c r="Q12" s="28">
        <v>2</v>
      </c>
      <c r="R12" s="26">
        <v>0</v>
      </c>
      <c r="S12" s="27" t="s">
        <v>30</v>
      </c>
      <c r="T12" s="28">
        <v>6</v>
      </c>
      <c r="U12" s="26">
        <v>0</v>
      </c>
      <c r="V12" s="27" t="s">
        <v>30</v>
      </c>
      <c r="W12" s="28">
        <v>1</v>
      </c>
      <c r="X12" s="26">
        <v>0</v>
      </c>
      <c r="Y12" s="27" t="s">
        <v>30</v>
      </c>
      <c r="Z12" s="29">
        <v>2</v>
      </c>
      <c r="AA12" s="26">
        <v>0</v>
      </c>
      <c r="AB12" s="27" t="s">
        <v>30</v>
      </c>
      <c r="AC12" s="28">
        <v>1</v>
      </c>
      <c r="AD12" s="26">
        <v>2</v>
      </c>
      <c r="AE12" s="27" t="s">
        <v>30</v>
      </c>
      <c r="AF12" s="29">
        <v>2</v>
      </c>
      <c r="AG12" s="552"/>
      <c r="AH12" s="555"/>
      <c r="AI12" s="558"/>
      <c r="AJ12" s="558"/>
      <c r="AK12" s="558"/>
      <c r="AL12" s="558"/>
      <c r="AM12" s="558"/>
      <c r="AN12" s="542"/>
      <c r="AO12" s="591"/>
      <c r="AP12" s="648"/>
      <c r="AQ12" s="25"/>
      <c r="AR12" s="550"/>
      <c r="AS12" s="550"/>
      <c r="AT12" s="550"/>
      <c r="AU12" s="550"/>
    </row>
    <row r="13" spans="2:47" ht="11.25" customHeight="1">
      <c r="B13" s="693"/>
      <c r="C13" s="604" t="str">
        <f>IF(C12="","",IF(C12&gt;E12,"○",IF(C12=E12,"△",IF(C12&lt;E12,"●"))))</f>
        <v>△</v>
      </c>
      <c r="D13" s="587"/>
      <c r="E13" s="588"/>
      <c r="F13" s="601"/>
      <c r="G13" s="602"/>
      <c r="H13" s="603"/>
      <c r="I13" s="586" t="str">
        <f>IF(I12="","",IF(I12&gt;K12,"○",IF(I12=K12,"△",IF(I12&lt;K12,"●"))))</f>
        <v>●</v>
      </c>
      <c r="J13" s="587"/>
      <c r="K13" s="588"/>
      <c r="L13" s="586" t="str">
        <f>IF(L12="","",IF(L12&gt;N12,"○",IF(L12=N12,"△",IF(L12&lt;N12,"●"))))</f>
        <v>○</v>
      </c>
      <c r="M13" s="587"/>
      <c r="N13" s="588"/>
      <c r="O13" s="586" t="str">
        <f>IF(O12="","",IF(O12&gt;Q12,"○",IF(O12=Q12,"△",IF(O12&lt;Q12,"●"))))</f>
        <v>●</v>
      </c>
      <c r="P13" s="587"/>
      <c r="Q13" s="588"/>
      <c r="R13" s="586" t="str">
        <f>IF(R12="","",IF(R12&gt;T12,"○",IF(R12=T12,"△",IF(R12&lt;T12,"●"))))</f>
        <v>●</v>
      </c>
      <c r="S13" s="587"/>
      <c r="T13" s="588"/>
      <c r="U13" s="586" t="str">
        <f>IF(U12="","",IF(U12&gt;W12,"○",IF(U12=W12,"△",IF(U12&lt;W12,"●"))))</f>
        <v>●</v>
      </c>
      <c r="V13" s="587"/>
      <c r="W13" s="588"/>
      <c r="X13" s="586" t="str">
        <f>IF(X12="","",IF(X12&gt;Z12,"○",IF(X12=Z12,"△",IF(X12&lt;Z12,"●"))))</f>
        <v>●</v>
      </c>
      <c r="Y13" s="587"/>
      <c r="Z13" s="587"/>
      <c r="AA13" s="586" t="str">
        <f>IF(AA12="","",IF(AA12&gt;AC12,"○",IF(AA12=AC12,"△",IF(AA12&lt;AC12,"●"))))</f>
        <v>●</v>
      </c>
      <c r="AB13" s="587"/>
      <c r="AC13" s="588"/>
      <c r="AD13" s="586" t="str">
        <f>IF(AD12="","",IF(AD12&gt;AF12,"○",IF(AD12=AF12,"△",IF(AD12&lt;AF12,"●"))))</f>
        <v>△</v>
      </c>
      <c r="AE13" s="587"/>
      <c r="AF13" s="588"/>
      <c r="AG13" s="553"/>
      <c r="AH13" s="556"/>
      <c r="AI13" s="559"/>
      <c r="AJ13" s="559"/>
      <c r="AK13" s="559"/>
      <c r="AL13" s="559"/>
      <c r="AM13" s="559"/>
      <c r="AN13" s="586"/>
      <c r="AO13" s="592"/>
      <c r="AP13" s="648"/>
      <c r="AQ13" s="25"/>
      <c r="AR13" s="550"/>
      <c r="AS13" s="550"/>
      <c r="AT13" s="550"/>
      <c r="AU13" s="550"/>
    </row>
    <row r="14" spans="2:47" ht="11.25" customHeight="1">
      <c r="B14" s="666" t="s">
        <v>265</v>
      </c>
      <c r="C14" s="30">
        <f>IF(K6="","",K6)</f>
        <v>0</v>
      </c>
      <c r="D14" s="31" t="s">
        <v>30</v>
      </c>
      <c r="E14" s="32">
        <f>IF(I6="","",I6)</f>
        <v>2</v>
      </c>
      <c r="F14" s="117">
        <f>IF(K10="","",K10)</f>
        <v>2</v>
      </c>
      <c r="G14" s="31" t="s">
        <v>30</v>
      </c>
      <c r="H14" s="32">
        <f>IF(I10="","",I10)</f>
        <v>0</v>
      </c>
      <c r="I14" s="560"/>
      <c r="J14" s="561"/>
      <c r="K14" s="562"/>
      <c r="L14" s="33">
        <v>4</v>
      </c>
      <c r="M14" s="31" t="s">
        <v>30</v>
      </c>
      <c r="N14" s="34">
        <v>0</v>
      </c>
      <c r="O14" s="33">
        <v>1</v>
      </c>
      <c r="P14" s="31" t="s">
        <v>30</v>
      </c>
      <c r="Q14" s="34">
        <v>1</v>
      </c>
      <c r="R14" s="33">
        <v>4</v>
      </c>
      <c r="S14" s="31" t="s">
        <v>30</v>
      </c>
      <c r="T14" s="34">
        <v>3</v>
      </c>
      <c r="U14" s="33">
        <v>2</v>
      </c>
      <c r="V14" s="31" t="s">
        <v>30</v>
      </c>
      <c r="W14" s="34">
        <v>0</v>
      </c>
      <c r="X14" s="35">
        <v>3</v>
      </c>
      <c r="Y14" s="31" t="s">
        <v>30</v>
      </c>
      <c r="Z14" s="35">
        <v>3</v>
      </c>
      <c r="AA14" s="33">
        <v>2</v>
      </c>
      <c r="AB14" s="31" t="s">
        <v>30</v>
      </c>
      <c r="AC14" s="34">
        <v>2</v>
      </c>
      <c r="AD14" s="33">
        <v>2</v>
      </c>
      <c r="AE14" s="31" t="s">
        <v>30</v>
      </c>
      <c r="AF14" s="35">
        <v>1</v>
      </c>
      <c r="AG14" s="551">
        <f>IF(C15="○",1,IF(C15="△",1,IF(C15="●",1)))+IF(F15="○",1,IF(F15="△",1,IF(F15="●",1)))+IF(L15="○",1,IF(L15="△",1,IF(L15="●",1)))+IF(O15="○",1,IF(O15="△",1,IF(O15="●",1)))+IF(R15="○",1,IF(R15="△",1,IF(R15="●",1)))+IF(U15="○",1,IF(U15="△",1,IF(U15="●",1)))+IF(X15="○",1,IF(X15="△",1,IF(X15="●",1)))+IF(AA15="○",1,IF(AA15="△",1,IF(AA15="●",1)))+IF(AD15="○",1,IF(AD15="△",1,IF(AD15="●",1)))+IF(C17="○",1,IF(C17="△",1,IF(C17="●",1)))+IF(F17="○",1,IF(F17="△",1,IF(F17="●",1)))+IF(L17="○",1,IF(L17="△",1,IF(L17="●",1)))+IF(O17="○",1,IF(O17="△",1,IF(O17="●",1)))+IF(R17="○",1,IF(R17="△",1,IF(R17="●",1)))+IF(U17="○",1,IF(U17="△",1,IF(U17="●",1)))+IF(X17="○",1,IF(X17="△",1,IF(X17="●",1)))+IF(AA17="○",1,IF(AA17="△",1,IF(AA17="●",1)))+IF(AD17="○",1,IF(AD17="△",1,IF(AD17="●",1)))</f>
        <v>18</v>
      </c>
      <c r="AH14" s="554">
        <f>AI14*3+AJ14</f>
        <v>34</v>
      </c>
      <c r="AI14" s="557">
        <f>IF(C15="○",1,IF(C15="△",0,IF(C15="●",0)))+IF(F15="○",1,IF(F15="△",0,IF(F15="●",0)))+IF(L15="○",1,IF(L15="△",0,IF(L15="●",0)))+IF(O15="○",1,IF(O15="△",0,IF(O15="●",0)))+IF(R15="○",1,IF(R15="△",0,IF(R15="●",0)))+IF(U15="○",1,IF(U15="△",0,IF(U15="●",0)))+IF(X15="○",1,IF(X15="△",0,IF(X15="●",0)))+IF(AA15="○",1,IF(AA15="△",0,IF(AA15="●",0)))+IF(AD15="○",1,IF(AD15="△",0,IF(AD15="●",0)))+IF(C17="○",1,IF(C17="△",0,IF(C17="●",0)))+IF(F17="○",1,IF(F17="△",0,IF(F17="●",0)))+IF(L17="○",1,IF(L17="△",0,IF(L17="●",0)))+IF(O17="○",1,IF(O17="△",0,IF(O17="●",0)))+IF(R17="○",1,IF(R17="△",0,IF(R17="●",0)))+IF(U17="○",1,IF(U17="△",0,IF(U17="●",0)))+IF(X17="○",1,IF(X17="△",0,IF(X17="●",0)))+IF(AA17="○",1,IF(AA17="△",0,IF(AA17="●",0)))+IF(AD17="○",1,IF(AD17="△",0,IF(AD17="●",0)))</f>
        <v>10</v>
      </c>
      <c r="AJ14" s="557">
        <f>IF(C15="○",0,IF(C15="△",1,IF(C15="●",0)))+IF(F15="○",0,IF(F15="△",1,IF(F15="●",0)))+IF(L15="○",0,IF(L15="△",1,IF(L15="●",0)))+IF(O15="○",0,IF(O15="△",1,IF(O15="●",0)))+IF(R15="○",0,IF(R15="△",1,IF(R15="●",0)))+IF(U15="○",0,IF(U15="△",1,IF(U15="●",0)))+IF(X15="○",0,IF(X15="△",1,IF(X15="●",0)))+IF(AA15="○",0,IF(AA15="△",1,IF(AA15="●",0)))+IF(AD15="○",0,IF(AD15="△",1,IF(AD15="●",0)))+IF(C17="○",0,IF(C17="△",1,IF(C17="●",0)))+IF(F17="○",0,IF(F17="△",1,IF(F17="●",0)))+IF(L17="○",0,IF(L17="△",1,IF(L17="●",0)))+IF(O17="○",0,IF(O17="△",1,IF(O17="●",0)))+IF(R17="○",0,IF(R17="△",1,IF(R17="●",0)))+IF(U17="○",0,IF(U17="△",1,IF(U17="●",0)))+IF(X17="○",0,IF(X17="△",1,IF(X17="●",0)))+IF(AA17="○",0,IF(AA17="△",1,IF(AA17="●",0)))+IF(AD17="○",0,IF(AD17="△",1,IF(AD17="●",0)))</f>
        <v>4</v>
      </c>
      <c r="AK14" s="557">
        <f>IF(C15="○",0,IF(C15="△",0,IF(C15="●",1)))+IF(F15="○",0,IF(F15="△",0,IF(F15="●",1)))+IF(L15="○",0,IF(L15="△",0,IF(L15="●",1)))+IF(O15="○",0,IF(O15="△",0,IF(O15="●",1)))+IF(R15="○",0,IF(R15="△",0,IF(R15="●",1)))+IF(U15="○",0,IF(U15="△",0,IF(U15="●",1)))+IF(X15="○",0,IF(X15="△",0,IF(X15="●",1)))+IF(AA15="○",0,IF(AA15="△",0,IF(AA15="●",1)))+IF(AD15="○",0,IF(AD15="△",0,IF(AD15="●",1)))+IF(C17="○",0,IF(C17="△",0,IF(C17="●",1)))+IF(F17="○",0,IF(F17="△",0,IF(F17="●",1)))+IF(L17="○",0,IF(L17="△",0,IF(L17="●",1)))+IF(O17="○",0,IF(O17="△",0,IF(O17="●",1)))+IF(R17="○",0,IF(R17="△",0,IF(R17="●",1)))+IF(U17="○",0,IF(U17="△",0,IF(U17="●",1)))+IF(X17="○",0,IF(X17="△",0,IF(X17="●",1)))+IF(AA17="○",0,IF(AA17="△",0,IF(AA17="●",1)))+IF(AD17="○",0,IF(AD17="△",0,IF(AD17="●",1)))</f>
        <v>4</v>
      </c>
      <c r="AL14" s="557">
        <f>SUM(C14,F14,L14,O14,R14,U14,X14,AA14,AD14)+SUM(C16,F16,L16,O16,R16,U16,X16,AA16,AD16)</f>
        <v>47</v>
      </c>
      <c r="AM14" s="557">
        <f>SUM(E14,H14,N14,Q14,T14,W14,Z14,AC14,AF14)+SUM(E16,H16,N16,Q16,T16,W16,Z16,AC16,AF16)</f>
        <v>24</v>
      </c>
      <c r="AN14" s="589">
        <f>AL14-AM14</f>
        <v>23</v>
      </c>
      <c r="AO14" s="590"/>
      <c r="AP14" s="575">
        <f>RANK(AT14,AT6:AT45)</f>
        <v>4</v>
      </c>
      <c r="AQ14" s="25"/>
      <c r="AR14" s="550">
        <f>RANK(AL14,AL6:AL45,1)</f>
        <v>9</v>
      </c>
      <c r="AS14" s="550">
        <f>RANK(AN14,AN6:AN45,1)</f>
        <v>9</v>
      </c>
      <c r="AT14" s="550">
        <f>AH14*100+AS14*10+AR14</f>
        <v>3499</v>
      </c>
      <c r="AU14" s="550"/>
    </row>
    <row r="15" spans="2:47" ht="11.25" customHeight="1">
      <c r="B15" s="667"/>
      <c r="C15" s="547" t="str">
        <f>IF(C14="","",IF(C14&gt;E14,"○",IF(C14=E14,"△",IF(C14&lt;E14,"●"))))</f>
        <v>●</v>
      </c>
      <c r="D15" s="543"/>
      <c r="E15" s="548"/>
      <c r="F15" s="542" t="str">
        <f>IF(F14="","",IF(F14&gt;H14,"○",IF(F14=H14,"△",IF(F14&lt;H14,"●"))))</f>
        <v>○</v>
      </c>
      <c r="G15" s="543"/>
      <c r="H15" s="548"/>
      <c r="I15" s="563"/>
      <c r="J15" s="564"/>
      <c r="K15" s="565"/>
      <c r="L15" s="542" t="str">
        <f>IF(L14="","",IF(L14&gt;N14,"○",IF(L14=N14,"△",IF(L14&lt;N14,"●"))))</f>
        <v>○</v>
      </c>
      <c r="M15" s="543"/>
      <c r="N15" s="548"/>
      <c r="O15" s="542" t="str">
        <f>IF(O14="","",IF(O14&gt;Q14,"○",IF(O14=Q14,"△",IF(O14&lt;Q14,"●"))))</f>
        <v>△</v>
      </c>
      <c r="P15" s="543"/>
      <c r="Q15" s="548"/>
      <c r="R15" s="542" t="str">
        <f>IF(R14="","",IF(R14&gt;T14,"○",IF(R14=T14,"△",IF(R14&lt;T14,"●"))))</f>
        <v>○</v>
      </c>
      <c r="S15" s="543"/>
      <c r="T15" s="548"/>
      <c r="U15" s="542" t="str">
        <f>IF(U14="","",IF(U14&gt;W14,"○",IF(U14=W14,"△",IF(U14&lt;W14,"●"))))</f>
        <v>○</v>
      </c>
      <c r="V15" s="543"/>
      <c r="W15" s="548"/>
      <c r="X15" s="542" t="str">
        <f>IF(X14="","",IF(X14&gt;Z14,"○",IF(X14=Z14,"△",IF(X14&lt;Z14,"●"))))</f>
        <v>△</v>
      </c>
      <c r="Y15" s="543"/>
      <c r="Z15" s="543"/>
      <c r="AA15" s="542" t="str">
        <f>IF(AA14="","",IF(AA14&gt;AC14,"○",IF(AA14=AC14,"△",IF(AA14&lt;AC14,"●"))))</f>
        <v>△</v>
      </c>
      <c r="AB15" s="543"/>
      <c r="AC15" s="548"/>
      <c r="AD15" s="583" t="str">
        <f>IF(AD14="","",IF(AD14&gt;AF14,"○",IF(AD14=AF14,"△",IF(AD14&lt;AF14,"●"))))</f>
        <v>○</v>
      </c>
      <c r="AE15" s="584"/>
      <c r="AF15" s="585"/>
      <c r="AG15" s="552"/>
      <c r="AH15" s="555"/>
      <c r="AI15" s="558"/>
      <c r="AJ15" s="558"/>
      <c r="AK15" s="558"/>
      <c r="AL15" s="558"/>
      <c r="AM15" s="558"/>
      <c r="AN15" s="542"/>
      <c r="AO15" s="591"/>
      <c r="AP15" s="576"/>
      <c r="AQ15" s="25"/>
      <c r="AR15" s="550"/>
      <c r="AS15" s="550"/>
      <c r="AT15" s="550"/>
      <c r="AU15" s="550"/>
    </row>
    <row r="16" spans="2:47" ht="11.25" customHeight="1">
      <c r="B16" s="667"/>
      <c r="C16" s="36">
        <f>IF(K8="","",K8)</f>
        <v>1</v>
      </c>
      <c r="D16" s="27" t="s">
        <v>30</v>
      </c>
      <c r="E16" s="37">
        <f>IF(I8="","",I8)</f>
        <v>3</v>
      </c>
      <c r="F16" s="39">
        <f>IF(K12="","",K12)</f>
        <v>3</v>
      </c>
      <c r="G16" s="27" t="s">
        <v>30</v>
      </c>
      <c r="H16" s="37">
        <f>IF(I12="","",I12)</f>
        <v>1</v>
      </c>
      <c r="I16" s="563"/>
      <c r="J16" s="564"/>
      <c r="K16" s="565"/>
      <c r="L16" s="26">
        <v>7</v>
      </c>
      <c r="M16" s="27" t="s">
        <v>30</v>
      </c>
      <c r="N16" s="28">
        <v>0</v>
      </c>
      <c r="O16" s="26">
        <v>1</v>
      </c>
      <c r="P16" s="27" t="s">
        <v>30</v>
      </c>
      <c r="Q16" s="28">
        <v>2</v>
      </c>
      <c r="R16" s="26">
        <v>1</v>
      </c>
      <c r="S16" s="27" t="s">
        <v>30</v>
      </c>
      <c r="T16" s="28">
        <v>4</v>
      </c>
      <c r="U16" s="26">
        <v>1</v>
      </c>
      <c r="V16" s="27" t="s">
        <v>30</v>
      </c>
      <c r="W16" s="28">
        <v>1</v>
      </c>
      <c r="X16" s="29">
        <v>8</v>
      </c>
      <c r="Y16" s="27" t="s">
        <v>30</v>
      </c>
      <c r="Z16" s="29">
        <v>1</v>
      </c>
      <c r="AA16" s="26">
        <v>1</v>
      </c>
      <c r="AB16" s="27" t="s">
        <v>30</v>
      </c>
      <c r="AC16" s="28">
        <v>0</v>
      </c>
      <c r="AD16" s="26">
        <v>4</v>
      </c>
      <c r="AE16" s="27" t="s">
        <v>30</v>
      </c>
      <c r="AF16" s="29">
        <v>0</v>
      </c>
      <c r="AG16" s="552"/>
      <c r="AH16" s="555"/>
      <c r="AI16" s="558"/>
      <c r="AJ16" s="558"/>
      <c r="AK16" s="558"/>
      <c r="AL16" s="558"/>
      <c r="AM16" s="558"/>
      <c r="AN16" s="542"/>
      <c r="AO16" s="591"/>
      <c r="AP16" s="576"/>
      <c r="AQ16" s="25"/>
      <c r="AR16" s="550"/>
      <c r="AS16" s="550"/>
      <c r="AT16" s="550"/>
      <c r="AU16" s="550"/>
    </row>
    <row r="17" spans="2:47" ht="11.25" customHeight="1">
      <c r="B17" s="668"/>
      <c r="C17" s="604" t="str">
        <f>IF(C16="","",IF(C16&gt;E16,"○",IF(C16=E16,"△",IF(C16&lt;E16,"●"))))</f>
        <v>●</v>
      </c>
      <c r="D17" s="587"/>
      <c r="E17" s="588"/>
      <c r="F17" s="586" t="str">
        <f>IF(F16="","",IF(F16&gt;H16,"○",IF(F16=H16,"△",IF(F16&lt;H16,"●"))))</f>
        <v>○</v>
      </c>
      <c r="G17" s="587"/>
      <c r="H17" s="588"/>
      <c r="I17" s="601"/>
      <c r="J17" s="602"/>
      <c r="K17" s="603"/>
      <c r="L17" s="586" t="str">
        <f>IF(L16="","",IF(L16&gt;N16,"○",IF(L16=N16,"△",IF(L16&lt;N16,"●"))))</f>
        <v>○</v>
      </c>
      <c r="M17" s="587"/>
      <c r="N17" s="588"/>
      <c r="O17" s="586" t="str">
        <f>IF(O16="","",IF(O16&gt;Q16,"○",IF(O16=Q16,"△",IF(O16&lt;Q16,"●"))))</f>
        <v>●</v>
      </c>
      <c r="P17" s="587"/>
      <c r="Q17" s="588"/>
      <c r="R17" s="586" t="str">
        <f>IF(R16="","",IF(R16&gt;T16,"○",IF(R16=T16,"△",IF(R16&lt;T16,"●"))))</f>
        <v>●</v>
      </c>
      <c r="S17" s="587"/>
      <c r="T17" s="588"/>
      <c r="U17" s="586" t="str">
        <f>IF(U16="","",IF(U16&gt;W16,"○",IF(U16=W16,"△",IF(U16&lt;W16,"●"))))</f>
        <v>△</v>
      </c>
      <c r="V17" s="587"/>
      <c r="W17" s="588"/>
      <c r="X17" s="586" t="str">
        <f>IF(X16="","",IF(X16&gt;Z16,"○",IF(X16=Z16,"△",IF(X16&lt;Z16,"●"))))</f>
        <v>○</v>
      </c>
      <c r="Y17" s="587"/>
      <c r="Z17" s="587"/>
      <c r="AA17" s="586" t="str">
        <f>IF(AA16="","",IF(AA16&gt;AC16,"○",IF(AA16=AC16,"△",IF(AA16&lt;AC16,"●"))))</f>
        <v>○</v>
      </c>
      <c r="AB17" s="587"/>
      <c r="AC17" s="588"/>
      <c r="AD17" s="586" t="str">
        <f>IF(AD16="","",IF(AD16&gt;AF16,"○",IF(AD16=AF16,"△",IF(AD16&lt;AF16,"●"))))</f>
        <v>○</v>
      </c>
      <c r="AE17" s="587"/>
      <c r="AF17" s="588"/>
      <c r="AG17" s="553"/>
      <c r="AH17" s="556"/>
      <c r="AI17" s="559"/>
      <c r="AJ17" s="559"/>
      <c r="AK17" s="559"/>
      <c r="AL17" s="559"/>
      <c r="AM17" s="559"/>
      <c r="AN17" s="586"/>
      <c r="AO17" s="592"/>
      <c r="AP17" s="605"/>
      <c r="AQ17" s="25"/>
      <c r="AR17" s="550"/>
      <c r="AS17" s="550"/>
      <c r="AT17" s="550"/>
      <c r="AU17" s="550"/>
    </row>
    <row r="18" spans="2:47" ht="11.25" customHeight="1">
      <c r="B18" s="694" t="s">
        <v>166</v>
      </c>
      <c r="C18" s="30">
        <f>IF(N6="","",N6)</f>
        <v>1</v>
      </c>
      <c r="D18" s="31" t="s">
        <v>30</v>
      </c>
      <c r="E18" s="32">
        <f>IF(L6="","",L6)</f>
        <v>3</v>
      </c>
      <c r="F18" s="117">
        <f>IF(N10="","",N10)</f>
        <v>2</v>
      </c>
      <c r="G18" s="31" t="s">
        <v>30</v>
      </c>
      <c r="H18" s="32">
        <f>IF(L10="","",L10)</f>
        <v>0</v>
      </c>
      <c r="I18" s="117">
        <f>IF(N14="","",N14)</f>
        <v>0</v>
      </c>
      <c r="J18" s="31" t="s">
        <v>30</v>
      </c>
      <c r="K18" s="32">
        <f>IF(L14="","",L14)</f>
        <v>4</v>
      </c>
      <c r="L18" s="560"/>
      <c r="M18" s="561"/>
      <c r="N18" s="562"/>
      <c r="O18" s="33">
        <v>2</v>
      </c>
      <c r="P18" s="31" t="s">
        <v>30</v>
      </c>
      <c r="Q18" s="34">
        <v>1</v>
      </c>
      <c r="R18" s="33">
        <v>2</v>
      </c>
      <c r="S18" s="31" t="s">
        <v>30</v>
      </c>
      <c r="T18" s="34">
        <v>0</v>
      </c>
      <c r="U18" s="33">
        <v>0</v>
      </c>
      <c r="V18" s="31" t="s">
        <v>30</v>
      </c>
      <c r="W18" s="34">
        <v>3</v>
      </c>
      <c r="X18" s="35">
        <v>3</v>
      </c>
      <c r="Y18" s="31" t="s">
        <v>30</v>
      </c>
      <c r="Z18" s="35">
        <v>0</v>
      </c>
      <c r="AA18" s="33">
        <v>0</v>
      </c>
      <c r="AB18" s="31" t="s">
        <v>30</v>
      </c>
      <c r="AC18" s="34">
        <v>4</v>
      </c>
      <c r="AD18" s="33">
        <v>6</v>
      </c>
      <c r="AE18" s="31" t="s">
        <v>30</v>
      </c>
      <c r="AF18" s="35">
        <v>0</v>
      </c>
      <c r="AG18" s="551">
        <f>IF(C19="○",1,IF(C19="△",1,IF(C19="●",1)))+IF(F19="○",1,IF(F19="△",1,IF(F19="●",1)))+IF(I19="○",1,IF(I19="△",1,IF(I19="●",1)))+IF(O19="○",1,IF(O19="△",1,IF(O19="●",1)))+IF(R19="○",1,IF(R19="△",1,IF(R19="●",1)))+IF(U19="○",1,IF(U19="△",1,IF(U19="●",1)))+IF(X19="○",1,IF(X19="△",1,IF(X19="●",1)))+IF(AA19="○",1,IF(AA19="△",1,IF(AA19="●",1)))+IF(AD19="○",1,IF(AD19="△",1,IF(AD19="●",1)))+IF(C21="○",1,IF(C21="△",1,IF(C21="●",1)))+IF(F21="○",1,IF(F21="△",1,IF(F21="●",1)))+IF(I21="○",1,IF(I21="△",1,IF(I21="●",1)))+IF(O21="○",1,IF(O21="△",1,IF(O21="●",1)))+IF(R21="○",1,IF(R21="△",1,IF(R21="●",1)))+IF(U21="○",1,IF(U21="△",1,IF(U21="●",1)))+IF(X21="○",1,IF(X21="△",1,IF(X21="●",1)))+IF(AA21="○",1,IF(AA21="△",1,IF(AA21="●",1)))+IF(AD21="○",1,IF(AD21="△",1,IF(AD21="●",1)))</f>
        <v>18</v>
      </c>
      <c r="AH18" s="554">
        <f>AI18*3+AJ18</f>
        <v>26</v>
      </c>
      <c r="AI18" s="557">
        <f>IF(C19="○",1,IF(C19="△",0,IF(C19="●",0)))+IF(F19="○",1,IF(F19="△",0,IF(F19="●",0)))+IF(I19="○",1,IF(I19="△",0,IF(I19="●",0)))+IF(O19="○",1,IF(O19="△",0,IF(O19="●",0)))+IF(R19="○",1,IF(R19="△",0,IF(R19="●",0)))+IF(U19="○",1,IF(U19="△",0,IF(U19="●",0)))+IF(X19="○",1,IF(X19="△",0,IF(X19="●",0)))+IF(AA19="○",1,IF(AA19="△",0,IF(AA19="●",0)))+IF(AD19="○",1,IF(AD19="△",0,IF(AD19="●",0)))+IF(C21="○",1,IF(C21="△",0,IF(C21="●",0)))+IF(F21="○",1,IF(F21="△",0,IF(F21="●",0)))+IF(I21="○",1,IF(I21="△",0,IF(I21="●",0)))+IF(O21="○",1,IF(O21="△",0,IF(O21="●",0)))+IF(R21="○",1,IF(R21="△",0,IF(R21="●",0)))+IF(U21="○",1,IF(U21="△",0,IF(U21="●",0)))+IF(X21="○",1,IF(X21="△",0,IF(X21="●",0)))+IF(AA21="○",1,IF(AA21="△",0,IF(AA21="●",0)))+IF(AD21="○",1,IF(AD21="△",0,IF(AD21="●",0)))</f>
        <v>8</v>
      </c>
      <c r="AJ18" s="557">
        <f>IF(C19="○",0,IF(C19="△",1,IF(C19="●",0)))+IF(F19="○",0,IF(F19="△",1,IF(F19="●",0)))+IF(I19="○",0,IF(I19="△",1,IF(I19="●",0)))+IF(O19="○",0,IF(O19="△",1,IF(O19="●",0)))+IF(R19="○",0,IF(R19="△",1,IF(R19="●",0)))+IF(U19="○",0,IF(U19="△",1,IF(U19="●",0)))+IF(X19="○",0,IF(X19="△",1,IF(X19="●",0)))+IF(AA19="○",0,IF(AA19="△",1,IF(AA19="●",0)))+IF(AD19="○",0,IF(AD19="△",1,IF(AD19="●",0)))+IF(C21="○",0,IF(C21="△",1,IF(C21="●",0)))+IF(F21="○",0,IF(F21="△",1,IF(F21="●",0)))+IF(I21="○",0,IF(I21="△",1,IF(I21="●",0)))+IF(O21="○",0,IF(O21="△",1,IF(O21="●",0)))+IF(R21="○",0,IF(R21="△",1,IF(R21="●",0)))+IF(U21="○",0,IF(U21="△",1,IF(U21="●",0)))+IF(X21="○",0,IF(X21="△",1,IF(X21="●",0)))+IF(AA21="○",0,IF(AA21="△",1,IF(AA21="●",0)))+IF(AD21="○",0,IF(AD21="△",1,IF(AD21="●",0)))</f>
        <v>2</v>
      </c>
      <c r="AK18" s="557">
        <f>IF(C19="○",0,IF(C19="△",0,IF(C19="●",1)))+IF(F19="○",0,IF(F19="△",0,IF(F19="●",1)))+IF(I19="○",0,IF(I19="△",0,IF(I19="●",1)))+IF(O19="○",0,IF(O19="△",0,IF(O19="●",1)))+IF(R19="○",0,IF(R19="△",0,IF(R19="●",1)))+IF(U19="○",0,IF(U19="△",0,IF(U19="●",1)))+IF(X19="○",0,IF(X19="△",0,IF(X19="●",1)))+IF(AA19="○",0,IF(AA19="△",0,IF(AA19="●",1)))+IF(AD19="○",0,IF(AD19="△",0,IF(AD19="●",1)))+IF(C21="○",0,IF(C21="△",0,IF(C21="●",1)))+IF(F21="○",0,IF(F21="△",0,IF(F21="●",1)))+IF(I21="○",0,IF(I21="△",0,IF(I21="●",1)))+IF(O21="○",0,IF(O21="△",0,IF(O21="●",1)))+IF(R21="○",0,IF(R21="△",0,IF(R21="●",1)))+IF(U21="○",0,IF(U21="△",0,IF(U21="●",1)))+IF(X21="○",0,IF(X21="△",0,IF(X21="●",1)))+IF(AA21="○",0,IF(AA21="△",0,IF(AA21="●",1)))+IF(AD21="○",0,IF(AD21="△",0,IF(AD21="●",1)))</f>
        <v>8</v>
      </c>
      <c r="AL18" s="557">
        <f>SUM(C18,F18,I18,O18,R18,U18,X18,AA18,AD18)+SUM(C20,F20,I20,O20,R20,U20,X20,AA20,AD20)</f>
        <v>29</v>
      </c>
      <c r="AM18" s="557">
        <f>SUM(E18,H18,K18,Q18,T18,W18,Z18,AC18,AF18)+SUM(E20,H20,K20,Q20,T20,W20,Z20,AC20,AF20)</f>
        <v>39</v>
      </c>
      <c r="AN18" s="589">
        <f>AL18-AM18</f>
        <v>-10</v>
      </c>
      <c r="AO18" s="590"/>
      <c r="AP18" s="575">
        <f>RANK(AT18,AT6:AT45)</f>
        <v>6</v>
      </c>
      <c r="AQ18" s="25"/>
      <c r="AR18" s="550">
        <f>RANK(AL18,AL6:AL45,1)</f>
        <v>5</v>
      </c>
      <c r="AS18" s="550">
        <f>RANK(AN18,AN6:AN45,1)</f>
        <v>4</v>
      </c>
      <c r="AT18" s="550">
        <f>AH18*100+AS18*10+AR18</f>
        <v>2645</v>
      </c>
      <c r="AU18" s="550"/>
    </row>
    <row r="19" spans="2:47" ht="11.25" customHeight="1">
      <c r="B19" s="653"/>
      <c r="C19" s="547" t="str">
        <f>IF(C18="","",IF(C18&gt;E18,"○",IF(C18=E18,"△",IF(C18&lt;E18,"●"))))</f>
        <v>●</v>
      </c>
      <c r="D19" s="543"/>
      <c r="E19" s="548"/>
      <c r="F19" s="542" t="str">
        <f>IF(F18="","",IF(F18&gt;H18,"○",IF(F18=H18,"△",IF(F18&lt;H18,"●"))))</f>
        <v>○</v>
      </c>
      <c r="G19" s="543"/>
      <c r="H19" s="548"/>
      <c r="I19" s="542" t="str">
        <f>IF(I18="","",IF(I18&gt;K18,"○",IF(I18=K18,"△",IF(I18&lt;K18,"●"))))</f>
        <v>●</v>
      </c>
      <c r="J19" s="543"/>
      <c r="K19" s="548"/>
      <c r="L19" s="563"/>
      <c r="M19" s="564"/>
      <c r="N19" s="565"/>
      <c r="O19" s="542" t="str">
        <f>IF(O18="","",IF(O18&gt;Q18,"○",IF(O18=Q18,"△",IF(O18&lt;Q18,"●"))))</f>
        <v>○</v>
      </c>
      <c r="P19" s="543"/>
      <c r="Q19" s="548"/>
      <c r="R19" s="542" t="str">
        <f>IF(R18="","",IF(R18&gt;T18,"○",IF(R18=T18,"△",IF(R18&lt;T18,"●"))))</f>
        <v>○</v>
      </c>
      <c r="S19" s="543"/>
      <c r="T19" s="548"/>
      <c r="U19" s="542" t="str">
        <f>IF(U18="","",IF(U18&gt;W18,"○",IF(U18=W18,"△",IF(U18&lt;W18,"●"))))</f>
        <v>●</v>
      </c>
      <c r="V19" s="543"/>
      <c r="W19" s="548"/>
      <c r="X19" s="542" t="str">
        <f>IF(X18="","",IF(X18&gt;Z18,"○",IF(X18=Z18,"△",IF(X18&lt;Z18,"●"))))</f>
        <v>○</v>
      </c>
      <c r="Y19" s="543"/>
      <c r="Z19" s="543"/>
      <c r="AA19" s="542" t="str">
        <f>IF(AA18="","",IF(AA18&gt;AC18,"○",IF(AA18=AC18,"△",IF(AA18&lt;AC18,"●"))))</f>
        <v>●</v>
      </c>
      <c r="AB19" s="543"/>
      <c r="AC19" s="548"/>
      <c r="AD19" s="583" t="str">
        <f>IF(AD18="","",IF(AD18&gt;AF18,"○",IF(AD18=AF18,"△",IF(AD18&lt;AF18,"●"))))</f>
        <v>○</v>
      </c>
      <c r="AE19" s="584"/>
      <c r="AF19" s="585"/>
      <c r="AG19" s="552"/>
      <c r="AH19" s="555"/>
      <c r="AI19" s="558"/>
      <c r="AJ19" s="558"/>
      <c r="AK19" s="558"/>
      <c r="AL19" s="558"/>
      <c r="AM19" s="558"/>
      <c r="AN19" s="542"/>
      <c r="AO19" s="591"/>
      <c r="AP19" s="576"/>
      <c r="AQ19" s="25"/>
      <c r="AR19" s="550"/>
      <c r="AS19" s="550"/>
      <c r="AT19" s="550"/>
      <c r="AU19" s="550"/>
    </row>
    <row r="20" spans="2:47" ht="11.25" customHeight="1">
      <c r="B20" s="653"/>
      <c r="C20" s="36">
        <f>IF(N8="","",N8)</f>
        <v>2</v>
      </c>
      <c r="D20" s="27" t="s">
        <v>30</v>
      </c>
      <c r="E20" s="37">
        <f>IF(L8="","",L8)</f>
        <v>1</v>
      </c>
      <c r="F20" s="39">
        <f>IF(N12="","",N12)</f>
        <v>0</v>
      </c>
      <c r="G20" s="27" t="s">
        <v>30</v>
      </c>
      <c r="H20" s="37">
        <f>IF(L12="","",L12)</f>
        <v>1</v>
      </c>
      <c r="I20" s="39">
        <f>IF(N16="","",N16)</f>
        <v>0</v>
      </c>
      <c r="J20" s="27" t="s">
        <v>30</v>
      </c>
      <c r="K20" s="37">
        <f>IF(L16="","",L16)</f>
        <v>7</v>
      </c>
      <c r="L20" s="563"/>
      <c r="M20" s="564"/>
      <c r="N20" s="565"/>
      <c r="O20" s="26">
        <v>2</v>
      </c>
      <c r="P20" s="27" t="s">
        <v>30</v>
      </c>
      <c r="Q20" s="28">
        <v>4</v>
      </c>
      <c r="R20" s="26">
        <v>1</v>
      </c>
      <c r="S20" s="27" t="s">
        <v>30</v>
      </c>
      <c r="T20" s="28">
        <v>1</v>
      </c>
      <c r="U20" s="26">
        <v>3</v>
      </c>
      <c r="V20" s="27" t="s">
        <v>30</v>
      </c>
      <c r="W20" s="28">
        <v>2</v>
      </c>
      <c r="X20" s="29">
        <v>2</v>
      </c>
      <c r="Y20" s="27" t="s">
        <v>30</v>
      </c>
      <c r="Z20" s="29">
        <v>2</v>
      </c>
      <c r="AA20" s="26">
        <v>0</v>
      </c>
      <c r="AB20" s="27" t="s">
        <v>30</v>
      </c>
      <c r="AC20" s="28">
        <v>4</v>
      </c>
      <c r="AD20" s="26">
        <v>3</v>
      </c>
      <c r="AE20" s="27" t="s">
        <v>30</v>
      </c>
      <c r="AF20" s="29">
        <v>2</v>
      </c>
      <c r="AG20" s="552"/>
      <c r="AH20" s="555"/>
      <c r="AI20" s="558"/>
      <c r="AJ20" s="558"/>
      <c r="AK20" s="558"/>
      <c r="AL20" s="558"/>
      <c r="AM20" s="558"/>
      <c r="AN20" s="542"/>
      <c r="AO20" s="591"/>
      <c r="AP20" s="576"/>
      <c r="AQ20" s="25"/>
      <c r="AR20" s="550"/>
      <c r="AS20" s="550"/>
      <c r="AT20" s="550"/>
      <c r="AU20" s="550"/>
    </row>
    <row r="21" spans="2:47" ht="11.25" customHeight="1">
      <c r="B21" s="654"/>
      <c r="C21" s="604" t="str">
        <f>IF(C20="","",IF(C20&gt;E20,"○",IF(C20=E20,"△",IF(C20&lt;E20,"●"))))</f>
        <v>○</v>
      </c>
      <c r="D21" s="587"/>
      <c r="E21" s="588"/>
      <c r="F21" s="586" t="str">
        <f>IF(F20="","",IF(F20&gt;H20,"○",IF(F20=H20,"△",IF(F20&lt;H20,"●"))))</f>
        <v>●</v>
      </c>
      <c r="G21" s="587"/>
      <c r="H21" s="588"/>
      <c r="I21" s="586" t="str">
        <f>IF(I20="","",IF(I20&gt;K20,"○",IF(I20=K20,"△",IF(I20&lt;K20,"●"))))</f>
        <v>●</v>
      </c>
      <c r="J21" s="587"/>
      <c r="K21" s="588"/>
      <c r="L21" s="601"/>
      <c r="M21" s="602"/>
      <c r="N21" s="603"/>
      <c r="O21" s="586" t="str">
        <f>IF(O20="","",IF(O20&gt;Q20,"○",IF(O20=Q20,"△",IF(O20&lt;Q20,"●"))))</f>
        <v>●</v>
      </c>
      <c r="P21" s="587"/>
      <c r="Q21" s="588"/>
      <c r="R21" s="586" t="str">
        <f>IF(R20="","",IF(R20&gt;T20,"○",IF(R20=T20,"△",IF(R20&lt;T20,"●"))))</f>
        <v>△</v>
      </c>
      <c r="S21" s="587"/>
      <c r="T21" s="588"/>
      <c r="U21" s="586" t="str">
        <f>IF(U20="","",IF(U20&gt;W20,"○",IF(U20=W20,"△",IF(U20&lt;W20,"●"))))</f>
        <v>○</v>
      </c>
      <c r="V21" s="587"/>
      <c r="W21" s="588"/>
      <c r="X21" s="586" t="str">
        <f>IF(X20="","",IF(X20&gt;Z20,"○",IF(X20=Z20,"△",IF(X20&lt;Z20,"●"))))</f>
        <v>△</v>
      </c>
      <c r="Y21" s="587"/>
      <c r="Z21" s="587"/>
      <c r="AA21" s="586" t="str">
        <f>IF(AA20="","",IF(AA20&gt;AC20,"○",IF(AA20=AC20,"△",IF(AA20&lt;AC20,"●"))))</f>
        <v>●</v>
      </c>
      <c r="AB21" s="587"/>
      <c r="AC21" s="588"/>
      <c r="AD21" s="586" t="str">
        <f>IF(AD20="","",IF(AD20&gt;AF20,"○",IF(AD20=AF20,"△",IF(AD20&lt;AF20,"●"))))</f>
        <v>○</v>
      </c>
      <c r="AE21" s="587"/>
      <c r="AF21" s="588"/>
      <c r="AG21" s="553"/>
      <c r="AH21" s="556"/>
      <c r="AI21" s="559"/>
      <c r="AJ21" s="559"/>
      <c r="AK21" s="559"/>
      <c r="AL21" s="559"/>
      <c r="AM21" s="559"/>
      <c r="AN21" s="586"/>
      <c r="AO21" s="592"/>
      <c r="AP21" s="605"/>
      <c r="AQ21" s="25"/>
      <c r="AR21" s="550"/>
      <c r="AS21" s="550"/>
      <c r="AT21" s="550"/>
      <c r="AU21" s="550"/>
    </row>
    <row r="22" spans="2:47" ht="11.25" customHeight="1">
      <c r="B22" s="698" t="s">
        <v>171</v>
      </c>
      <c r="C22" s="30">
        <f>IF(Q6="","",Q6)</f>
        <v>2</v>
      </c>
      <c r="D22" s="31" t="s">
        <v>30</v>
      </c>
      <c r="E22" s="32">
        <f>IF(O6="","",O6)</f>
        <v>1</v>
      </c>
      <c r="F22" s="117">
        <f>IF(Q10="","",Q10)</f>
        <v>2</v>
      </c>
      <c r="G22" s="31" t="s">
        <v>30</v>
      </c>
      <c r="H22" s="32">
        <f>IF(O10="","",O10)</f>
        <v>0</v>
      </c>
      <c r="I22" s="117">
        <f>IF(Q14="","",Q14)</f>
        <v>1</v>
      </c>
      <c r="J22" s="31" t="s">
        <v>30</v>
      </c>
      <c r="K22" s="32">
        <f>IF(O14="","",O14)</f>
        <v>1</v>
      </c>
      <c r="L22" s="117">
        <f>IF(Q18="","",Q18)</f>
        <v>1</v>
      </c>
      <c r="M22" s="31" t="s">
        <v>30</v>
      </c>
      <c r="N22" s="32">
        <f>IF(O18="","",O18)</f>
        <v>2</v>
      </c>
      <c r="O22" s="560"/>
      <c r="P22" s="561"/>
      <c r="Q22" s="562"/>
      <c r="R22" s="33">
        <v>3</v>
      </c>
      <c r="S22" s="31" t="s">
        <v>30</v>
      </c>
      <c r="T22" s="34">
        <v>0</v>
      </c>
      <c r="U22" s="33">
        <v>2</v>
      </c>
      <c r="V22" s="31" t="s">
        <v>30</v>
      </c>
      <c r="W22" s="34">
        <v>0</v>
      </c>
      <c r="X22" s="35">
        <v>3</v>
      </c>
      <c r="Y22" s="31" t="s">
        <v>30</v>
      </c>
      <c r="Z22" s="35">
        <v>0</v>
      </c>
      <c r="AA22" s="33">
        <v>1</v>
      </c>
      <c r="AB22" s="31" t="s">
        <v>30</v>
      </c>
      <c r="AC22" s="34">
        <v>2</v>
      </c>
      <c r="AD22" s="33">
        <v>3</v>
      </c>
      <c r="AE22" s="31" t="s">
        <v>30</v>
      </c>
      <c r="AF22" s="35">
        <v>0</v>
      </c>
      <c r="AG22" s="551">
        <f>IF(C23="○",1,IF(C23="△",1,IF(C23="●",1)))+IF(F23="○",1,IF(F23="△",1,IF(F23="●",1)))+IF(I23="○",1,IF(I23="△",1,IF(I23="●",1)))+IF(L23="○",1,IF(L23="△",1,IF(L23="●",1)))+IF(R23="○",1,IF(R23="△",1,IF(R23="●",1)))+IF(U23="○",1,IF(U23="△",1,IF(U23="●",1)))+IF(X23="○",1,IF(X23="△",1,IF(X23="●",1)))+IF(AA23="○",1,IF(AA23="△",1,IF(AA23="●",1)))+IF(AD23="○",1,IF(AD23="△",1,IF(AD23="●",1)))+IF(C25="○",1,IF(C25="△",1,IF(C25="●",1)))+IF(F25="○",1,IF(F25="△",1,IF(F25="●",1)))+IF(I25="○",1,IF(I25="△",1,IF(I25="●",1)))+IF(L25="○",1,IF(L25="△",1,IF(L25="●",1)))+IF(R25="○",1,IF(R25="△",1,IF(R25="●",1)))+IF(U25="○",1,IF(U25="△",1,IF(U25="●",1)))+IF(X25="○",1,IF(X25="△",1,IF(X25="●",1)))+IF(AA25="○",1,IF(AA25="△",1,IF(AA25="●",1)))+IF(AD25="○",1,IF(AD25="△",1,IF(AD25="●",1)))</f>
        <v>18</v>
      </c>
      <c r="AH22" s="554">
        <f>AI22*3+AJ22</f>
        <v>37</v>
      </c>
      <c r="AI22" s="557">
        <f>IF(C23="○",1,IF(C23="△",0,IF(C23="●",0)))+IF(F23="○",1,IF(F23="△",0,IF(F23="●",0)))+IF(I23="○",1,IF(I23="△",0,IF(I23="●",0)))+IF(L23="○",1,IF(L23="△",0,IF(L23="●",0)))+IF(R23="○",1,IF(R23="△",0,IF(R23="●",0)))+IF(U23="○",1,IF(U23="△",0,IF(U23="●",0)))+IF(X23="○",1,IF(X23="△",0,IF(X23="●",0)))+IF(AA23="○",1,IF(AA23="△",0,IF(AA23="●",0)))+IF(AD23="○",1,IF(AD23="△",0,IF(AD23="●",0)))+IF(C25="○",1,IF(C25="△",0,IF(C25="●",0)))+IF(F25="○",1,IF(F25="△",0,IF(F25="●",0)))+IF(I25="○",1,IF(I25="△",0,IF(I25="●",0)))+IF(L25="○",1,IF(L25="△",0,IF(L25="●",0)))+IF(R25="○",1,IF(R25="△",0,IF(R25="●",0)))+IF(U25="○",1,IF(U25="△",0,IF(U25="●",0)))+IF(X25="○",1,IF(X25="△",0,IF(X25="●",0)))+IF(AA25="○",1,IF(AA25="△",0,IF(AA25="●",0)))+IF(AD25="○",1,IF(AD25="△",0,IF(AD25="●",0)))</f>
        <v>12</v>
      </c>
      <c r="AJ22" s="557">
        <f>IF(C23="○",0,IF(C23="△",1,IF(C23="●",0)))+IF(F23="○",0,IF(F23="△",1,IF(F23="●",0)))+IF(I23="○",0,IF(I23="△",1,IF(I23="●",0)))+IF(L23="○",0,IF(L23="△",1,IF(L23="●",0)))+IF(R23="○",0,IF(R23="△",1,IF(R23="●",0)))+IF(U23="○",0,IF(U23="△",1,IF(U23="●",0)))+IF(X23="○",0,IF(X23="△",1,IF(X23="●",0)))+IF(AA23="○",0,IF(AA23="△",1,IF(AA23="●",0)))+IF(AD23="○",0,IF(AD23="△",1,IF(AD23="●",0)))+IF(C25="○",0,IF(C25="△",1,IF(C25="●",0)))+IF(F25="○",0,IF(F25="△",1,IF(F25="●",0)))+IF(I25="○",0,IF(I25="△",1,IF(I25="●",0)))+IF(L25="○",0,IF(L25="△",1,IF(L25="●",0)))+IF(R25="○",0,IF(R25="△",1,IF(R25="●",0)))+IF(U25="○",0,IF(U25="△",1,IF(U25="●",0)))+IF(X25="○",0,IF(X25="△",1,IF(X25="●",0)))+IF(AA25="○",0,IF(AA25="△",1,IF(AA25="●",0)))+IF(AD25="○",0,IF(AD25="△",1,IF(AD25="●",0)))</f>
        <v>1</v>
      </c>
      <c r="AK22" s="557">
        <f>IF(C23="○",0,IF(C23="△",0,IF(C23="●",1)))+IF(F23="○",0,IF(F23="△",0,IF(F23="●",1)))+IF(I23="○",0,IF(I23="△",0,IF(I23="●",1)))+IF(L23="○",0,IF(L23="△",0,IF(L23="●",1)))+IF(R23="○",0,IF(R23="△",0,IF(R23="●",1)))+IF(U23="○",0,IF(U23="△",0,IF(U23="●",1)))+IF(X23="○",0,IF(X23="△",0,IF(X23="●",1)))+IF(AA23="○",0,IF(AA23="△",0,IF(AA23="●",1)))+IF(AD23="○",0,IF(AD23="△",0,IF(AD23="●",1)))+IF(C25="○",0,IF(C25="△",0,IF(C25="●",1)))+IF(F25="○",0,IF(F25="△",0,IF(F25="●",1)))+IF(I25="○",0,IF(I25="△",0,IF(I25="●",1)))+IF(L25="○",0,IF(L25="△",0,IF(L25="●",1)))+IF(R25="○",0,IF(R25="△",0,IF(R25="●",1)))+IF(U25="○",0,IF(U25="△",0,IF(U25="●",1)))+IF(X25="○",0,IF(X25="△",0,IF(X25="●",1)))+IF(AA25="○",0,IF(AA25="△",0,IF(AA25="●",1)))+IF(AD25="○",0,IF(AD25="△",0,IF(AD25="●",1)))</f>
        <v>5</v>
      </c>
      <c r="AL22" s="557">
        <f>SUM(C22,F22,I22,L22,R22,U22,X22,AA22,AD22)+SUM(C24,F24,I24,L24,R24,U24,X24,AA24,AD24)</f>
        <v>34</v>
      </c>
      <c r="AM22" s="557">
        <f>SUM(E22,H22,K22,N22,T22,W22,Z22,AC22,AF22)+SUM(E24,H24,K24,N24,T24,W24,Z24,AC24,AF24)</f>
        <v>23</v>
      </c>
      <c r="AN22" s="589">
        <f>AL22-AM22</f>
        <v>11</v>
      </c>
      <c r="AO22" s="590"/>
      <c r="AP22" s="575">
        <f>RANK(AT22,AT6:AT45)</f>
        <v>3</v>
      </c>
      <c r="AQ22" s="25"/>
      <c r="AR22" s="550">
        <f>RANK(AL22,AL6:AL45,1)</f>
        <v>6</v>
      </c>
      <c r="AS22" s="550">
        <f>RANK(AN22,AN6:AN45,1)</f>
        <v>7</v>
      </c>
      <c r="AT22" s="550">
        <f>AH22*100+AS22*10+AR22</f>
        <v>3776</v>
      </c>
      <c r="AU22" s="550"/>
    </row>
    <row r="23" spans="2:47" ht="11.25" customHeight="1">
      <c r="B23" s="699"/>
      <c r="C23" s="547" t="str">
        <f>IF(C22="","",IF(C22&gt;E22,"○",IF(C22=E22,"△",IF(C22&lt;E22,"●"))))</f>
        <v>○</v>
      </c>
      <c r="D23" s="543"/>
      <c r="E23" s="548"/>
      <c r="F23" s="542" t="str">
        <f>IF(F22="","",IF(F22&gt;H22,"○",IF(F22=H22,"△",IF(F22&lt;H22,"●"))))</f>
        <v>○</v>
      </c>
      <c r="G23" s="543"/>
      <c r="H23" s="548"/>
      <c r="I23" s="542" t="str">
        <f>IF(I22="","",IF(I22&gt;K22,"○",IF(I22=K22,"△",IF(I22&lt;K22,"●"))))</f>
        <v>△</v>
      </c>
      <c r="J23" s="543"/>
      <c r="K23" s="548"/>
      <c r="L23" s="542" t="str">
        <f>IF(L22="","",IF(L22&gt;N22,"○",IF(L22=N22,"△",IF(L22&lt;N22,"●"))))</f>
        <v>●</v>
      </c>
      <c r="M23" s="543"/>
      <c r="N23" s="548"/>
      <c r="O23" s="563"/>
      <c r="P23" s="564"/>
      <c r="Q23" s="565"/>
      <c r="R23" s="542" t="str">
        <f>IF(R22="","",IF(R22&gt;T22,"○",IF(R22=T22,"△",IF(R22&lt;T22,"●"))))</f>
        <v>○</v>
      </c>
      <c r="S23" s="543"/>
      <c r="T23" s="548"/>
      <c r="U23" s="542" t="str">
        <f>IF(U22="","",IF(U22&gt;W22,"○",IF(U22=W22,"△",IF(U22&lt;W22,"●"))))</f>
        <v>○</v>
      </c>
      <c r="V23" s="543"/>
      <c r="W23" s="548"/>
      <c r="X23" s="542" t="str">
        <f>IF(X22="","",IF(X22&gt;Z22,"○",IF(X22=Z22,"△",IF(X22&lt;Z22,"●"))))</f>
        <v>○</v>
      </c>
      <c r="Y23" s="543"/>
      <c r="Z23" s="543"/>
      <c r="AA23" s="542" t="str">
        <f>IF(AA22="","",IF(AA22&gt;AC22,"○",IF(AA22=AC22,"△",IF(AA22&lt;AC22,"●"))))</f>
        <v>●</v>
      </c>
      <c r="AB23" s="543"/>
      <c r="AC23" s="548"/>
      <c r="AD23" s="583" t="str">
        <f>IF(AD22="","",IF(AD22&gt;AF22,"○",IF(AD22=AF22,"△",IF(AD22&lt;AF22,"●"))))</f>
        <v>○</v>
      </c>
      <c r="AE23" s="584"/>
      <c r="AF23" s="585"/>
      <c r="AG23" s="552"/>
      <c r="AH23" s="555"/>
      <c r="AI23" s="558"/>
      <c r="AJ23" s="558"/>
      <c r="AK23" s="558"/>
      <c r="AL23" s="558"/>
      <c r="AM23" s="558"/>
      <c r="AN23" s="542"/>
      <c r="AO23" s="591"/>
      <c r="AP23" s="576"/>
      <c r="AQ23" s="25"/>
      <c r="AR23" s="550"/>
      <c r="AS23" s="550"/>
      <c r="AT23" s="550"/>
      <c r="AU23" s="550"/>
    </row>
    <row r="24" spans="2:47" ht="11.25" customHeight="1">
      <c r="B24" s="699"/>
      <c r="C24" s="36">
        <f>IF(Q8="","",Q8)</f>
        <v>0</v>
      </c>
      <c r="D24" s="27" t="s">
        <v>30</v>
      </c>
      <c r="E24" s="37">
        <f>IF(O8="","",O8)</f>
        <v>3</v>
      </c>
      <c r="F24" s="39">
        <f>IF(Q12="","",Q12)</f>
        <v>2</v>
      </c>
      <c r="G24" s="27" t="s">
        <v>30</v>
      </c>
      <c r="H24" s="37">
        <f>IF(O12="","",O12)</f>
        <v>1</v>
      </c>
      <c r="I24" s="39">
        <f>IF(Q16="","",Q16)</f>
        <v>2</v>
      </c>
      <c r="J24" s="27" t="s">
        <v>30</v>
      </c>
      <c r="K24" s="37">
        <f>IF(O16="","",O16)</f>
        <v>1</v>
      </c>
      <c r="L24" s="39">
        <f>IF(Q20="","",Q20)</f>
        <v>4</v>
      </c>
      <c r="M24" s="27" t="s">
        <v>30</v>
      </c>
      <c r="N24" s="37">
        <f>IF(O20="","",O20)</f>
        <v>2</v>
      </c>
      <c r="O24" s="563"/>
      <c r="P24" s="564"/>
      <c r="Q24" s="565"/>
      <c r="R24" s="26">
        <v>3</v>
      </c>
      <c r="S24" s="27" t="s">
        <v>30</v>
      </c>
      <c r="T24" s="28">
        <v>1</v>
      </c>
      <c r="U24" s="26">
        <v>1</v>
      </c>
      <c r="V24" s="27" t="s">
        <v>30</v>
      </c>
      <c r="W24" s="28">
        <v>0</v>
      </c>
      <c r="X24" s="29">
        <v>4</v>
      </c>
      <c r="Y24" s="27" t="s">
        <v>30</v>
      </c>
      <c r="Z24" s="29">
        <v>0</v>
      </c>
      <c r="AA24" s="26">
        <v>0</v>
      </c>
      <c r="AB24" s="27" t="s">
        <v>30</v>
      </c>
      <c r="AC24" s="28">
        <v>7</v>
      </c>
      <c r="AD24" s="26">
        <v>0</v>
      </c>
      <c r="AE24" s="27" t="s">
        <v>30</v>
      </c>
      <c r="AF24" s="29">
        <v>2</v>
      </c>
      <c r="AG24" s="552"/>
      <c r="AH24" s="555"/>
      <c r="AI24" s="558"/>
      <c r="AJ24" s="558"/>
      <c r="AK24" s="558"/>
      <c r="AL24" s="558"/>
      <c r="AM24" s="558"/>
      <c r="AN24" s="542"/>
      <c r="AO24" s="591"/>
      <c r="AP24" s="576"/>
      <c r="AQ24" s="25"/>
      <c r="AR24" s="550"/>
      <c r="AS24" s="550"/>
      <c r="AT24" s="550"/>
      <c r="AU24" s="550"/>
    </row>
    <row r="25" spans="2:47" ht="11.25" customHeight="1">
      <c r="B25" s="700"/>
      <c r="C25" s="604" t="str">
        <f>IF(C24="","",IF(C24&gt;E24,"○",IF(C24=E24,"△",IF(C24&lt;E24,"●"))))</f>
        <v>●</v>
      </c>
      <c r="D25" s="587"/>
      <c r="E25" s="588"/>
      <c r="F25" s="586" t="str">
        <f>IF(F24="","",IF(F24&gt;H24,"○",IF(F24=H24,"△",IF(F24&lt;H24,"●"))))</f>
        <v>○</v>
      </c>
      <c r="G25" s="587"/>
      <c r="H25" s="588"/>
      <c r="I25" s="586" t="str">
        <f>IF(I24="","",IF(I24&gt;K24,"○",IF(I24=K24,"△",IF(I24&lt;K24,"●"))))</f>
        <v>○</v>
      </c>
      <c r="J25" s="587"/>
      <c r="K25" s="588"/>
      <c r="L25" s="586" t="str">
        <f>IF(L24="","",IF(L24&gt;N24,"○",IF(L24=N24,"△",IF(L24&lt;N24,"●"))))</f>
        <v>○</v>
      </c>
      <c r="M25" s="587"/>
      <c r="N25" s="588"/>
      <c r="O25" s="601"/>
      <c r="P25" s="602"/>
      <c r="Q25" s="603"/>
      <c r="R25" s="586" t="str">
        <f>IF(R24="","",IF(R24&gt;T24,"○",IF(R24=T24,"△",IF(R24&lt;T24,"●"))))</f>
        <v>○</v>
      </c>
      <c r="S25" s="587"/>
      <c r="T25" s="588"/>
      <c r="U25" s="586" t="str">
        <f>IF(U24="","",IF(U24&gt;W24,"○",IF(U24=W24,"△",IF(U24&lt;W24,"●"))))</f>
        <v>○</v>
      </c>
      <c r="V25" s="587"/>
      <c r="W25" s="588"/>
      <c r="X25" s="586" t="str">
        <f>IF(X24="","",IF(X24&gt;Z24,"○",IF(X24=Z24,"△",IF(X24&lt;Z24,"●"))))</f>
        <v>○</v>
      </c>
      <c r="Y25" s="587"/>
      <c r="Z25" s="587"/>
      <c r="AA25" s="586" t="str">
        <f>IF(AA24="","",IF(AA24&gt;AC24,"○",IF(AA24=AC24,"△",IF(AA24&lt;AC24,"●"))))</f>
        <v>●</v>
      </c>
      <c r="AB25" s="587"/>
      <c r="AC25" s="588"/>
      <c r="AD25" s="586" t="str">
        <f>IF(AD24="","",IF(AD24&gt;AF24,"○",IF(AD24=AF24,"△",IF(AD24&lt;AF24,"●"))))</f>
        <v>●</v>
      </c>
      <c r="AE25" s="587"/>
      <c r="AF25" s="588"/>
      <c r="AG25" s="553"/>
      <c r="AH25" s="556"/>
      <c r="AI25" s="559"/>
      <c r="AJ25" s="559"/>
      <c r="AK25" s="559"/>
      <c r="AL25" s="559"/>
      <c r="AM25" s="559"/>
      <c r="AN25" s="586"/>
      <c r="AO25" s="592"/>
      <c r="AP25" s="605"/>
      <c r="AQ25" s="25"/>
      <c r="AR25" s="550"/>
      <c r="AS25" s="550"/>
      <c r="AT25" s="550"/>
      <c r="AU25" s="550"/>
    </row>
    <row r="26" spans="2:47" ht="11.25" customHeight="1">
      <c r="B26" s="695" t="s">
        <v>167</v>
      </c>
      <c r="C26" s="30">
        <f>IF(T6="","",T6)</f>
        <v>1</v>
      </c>
      <c r="D26" s="31" t="s">
        <v>30</v>
      </c>
      <c r="E26" s="32">
        <f>IF(R6="","",R6)</f>
        <v>5</v>
      </c>
      <c r="F26" s="117">
        <f>IF(T10="","",T10)</f>
        <v>1</v>
      </c>
      <c r="G26" s="31" t="s">
        <v>30</v>
      </c>
      <c r="H26" s="32">
        <f>IF(R10="","",R10)</f>
        <v>0</v>
      </c>
      <c r="I26" s="117">
        <f>IF(T14="","",T14)</f>
        <v>3</v>
      </c>
      <c r="J26" s="31" t="s">
        <v>30</v>
      </c>
      <c r="K26" s="32">
        <f>IF(R14="","",R14)</f>
        <v>4</v>
      </c>
      <c r="L26" s="117">
        <f>IF(T18="","",T18)</f>
        <v>0</v>
      </c>
      <c r="M26" s="31" t="s">
        <v>30</v>
      </c>
      <c r="N26" s="32">
        <f>IF(R18="","",R18)</f>
        <v>2</v>
      </c>
      <c r="O26" s="117">
        <f>IF(T22="","",T22)</f>
        <v>0</v>
      </c>
      <c r="P26" s="31" t="s">
        <v>30</v>
      </c>
      <c r="Q26" s="32">
        <f>IF(R22="","",R22)</f>
        <v>3</v>
      </c>
      <c r="R26" s="560"/>
      <c r="S26" s="561"/>
      <c r="T26" s="562"/>
      <c r="U26" s="33">
        <v>3</v>
      </c>
      <c r="V26" s="31" t="s">
        <v>30</v>
      </c>
      <c r="W26" s="34">
        <v>0</v>
      </c>
      <c r="X26" s="35">
        <v>3</v>
      </c>
      <c r="Y26" s="31" t="s">
        <v>30</v>
      </c>
      <c r="Z26" s="35">
        <v>1</v>
      </c>
      <c r="AA26" s="33">
        <v>0</v>
      </c>
      <c r="AB26" s="31" t="s">
        <v>30</v>
      </c>
      <c r="AC26" s="34">
        <v>1</v>
      </c>
      <c r="AD26" s="33">
        <v>1</v>
      </c>
      <c r="AE26" s="31" t="s">
        <v>30</v>
      </c>
      <c r="AF26" s="35">
        <v>0</v>
      </c>
      <c r="AG26" s="551">
        <f>IF(C27="○",1,IF(C27="△",1,IF(C27="●",1)))+IF(F27="○",1,IF(F27="△",1,IF(F27="●",1)))+IF(I27="○",1,IF(I27="△",1,IF(I27="●",1)))+IF(L27="○",1,IF(L27="△",1,IF(L27="●",1)))+IF(O27="○",1,IF(O27="△",1,IF(O27="●",1)))+IF(U27="○",1,IF(U27="△",1,IF(U27="●",1)))+IF(X27="○",1,IF(X27="△",1,IF(X27="●",1)))+IF(AA27="○",1,IF(AA27="△",1,IF(AA27="●",1)))+IF(AD27="○",1,IF(AD27="△",1,IF(AD27="●",1)))+IF(C29="○",1,IF(C29="△",1,IF(C29="●",1)))+IF(F29="○",1,IF(F29="△",1,IF(F29="●",1)))+IF(I29="○",1,IF(I29="△",1,IF(I29="●",1)))+IF(L29="○",1,IF(L29="△",1,IF(L29="●",1)))+IF(O29="○",1,IF(O29="△",1,IF(O29="●",1)))+IF(U29="○",1,IF(U29="△",1,IF(U29="●",1)))+IF(X29="○",1,IF(X29="△",1,IF(X29="●",1)))+IF(AA29="○",1,IF(AA29="△",1,IF(AA29="●",1)))+IF(AD29="○",1,IF(AD29="△",1,IF(AD29="●",1)))</f>
        <v>18</v>
      </c>
      <c r="AH26" s="554">
        <f>AI26*3+AJ26</f>
        <v>31</v>
      </c>
      <c r="AI26" s="557">
        <f>IF(C27="○",1,IF(C27="△",0,IF(C27="●",0)))+IF(F27="○",1,IF(F27="△",0,IF(F27="●",0)))+IF(I27="○",1,IF(I27="△",0,IF(I27="●",0)))+IF(L27="○",1,IF(L27="△",0,IF(L27="●",0)))+IF(O27="○",1,IF(O27="△",0,IF(O27="●",0)))+IF(U27="○",1,IF(U27="△",0,IF(U27="●",0)))+IF(X27="○",1,IF(X27="△",0,IF(X27="●",0)))+IF(AA27="○",1,IF(AA27="△",0,IF(AA27="●",0)))+IF(AD27="○",1,IF(AD27="△",0,IF(AD27="●",0)))+IF(C29="○",1,IF(C29="△",0,IF(C29="●",0)))+IF(F29="○",1,IF(F29="△",0,IF(F29="●",0)))+IF(I29="○",1,IF(I29="△",0,IF(I29="●",0)))+IF(L29="○",1,IF(L29="△",0,IF(L29="●",0)))+IF(O29="○",1,IF(O29="△",0,IF(O29="●",0)))+IF(U29="○",1,IF(U29="△",0,IF(U29="●",0)))+IF(X29="○",1,IF(X29="△",0,IF(X29="●",0)))+IF(AA29="○",1,IF(AA29="△",0,IF(AA29="●",0)))+IF(AD29="○",1,IF(AD29="△",0,IF(AD29="●",0)))</f>
        <v>10</v>
      </c>
      <c r="AJ26" s="557">
        <f>IF(C27="○",0,IF(C27="△",1,IF(C27="●",0)))+IF(F27="○",0,IF(F27="△",1,IF(F27="●",0)))+IF(I27="○",0,IF(I27="△",1,IF(I27="●",0)))+IF(L27="○",0,IF(L27="△",1,IF(L27="●",0)))+IF(O27="○",0,IF(O27="△",1,IF(O27="●",0)))+IF(U27="○",0,IF(U27="△",1,IF(U27="●",0)))+IF(X27="○",0,IF(X27="△",1,IF(X27="●",0)))+IF(AA27="○",0,IF(AA27="△",1,IF(AA27="●",0)))+IF(AD27="○",0,IF(AD27="△",1,IF(AD27="●",0)))+IF(C29="○",0,IF(C29="△",1,IF(C29="●",0)))+IF(F29="○",0,IF(F29="△",1,IF(F29="●",0)))+IF(I29="○",0,IF(I29="△",1,IF(I29="●",0)))+IF(L29="○",0,IF(L29="△",1,IF(L29="●",0)))+IF(O29="○",0,IF(O29="△",1,IF(O29="●",0)))+IF(U29="○",0,IF(U29="△",1,IF(U29="●",0)))+IF(X29="○",0,IF(X29="△",1,IF(X29="●",0)))+IF(AA29="○",0,IF(AA29="△",1,IF(AA29="●",0)))+IF(AD29="○",0,IF(AD29="△",1,IF(AD29="●",0)))</f>
        <v>1</v>
      </c>
      <c r="AK26" s="557">
        <f>IF(C27="○",0,IF(C27="△",0,IF(C27="●",1)))+IF(F27="○",0,IF(F27="△",0,IF(F27="●",1)))+IF(I27="○",0,IF(I27="△",0,IF(I27="●",1)))+IF(L27="○",0,IF(L27="△",0,IF(L27="●",1)))+IF(O27="○",0,IF(O27="△",0,IF(O27="●",1)))+IF(U27="○",0,IF(U27="△",0,IF(U27="●",1)))+IF(X27="○",0,IF(X27="△",0,IF(X27="●",1)))+IF(AA27="○",0,IF(AA27="△",0,IF(AA27="●",1)))+IF(AD27="○",0,IF(AD27="△",0,IF(AD27="●",1)))+IF(C29="○",0,IF(C29="△",0,IF(C29="●",1)))+IF(F29="○",0,IF(F29="△",0,IF(F29="●",1)))+IF(I29="○",0,IF(I29="△",0,IF(I29="●",1)))+IF(L29="○",0,IF(L29="△",0,IF(L29="●",1)))+IF(O29="○",0,IF(O29="△",0,IF(O29="●",1)))+IF(U29="○",0,IF(U29="△",0,IF(U29="●",1)))+IF(X29="○",0,IF(X29="△",0,IF(X29="●",1)))+IF(AA29="○",0,IF(AA29="△",0,IF(AA29="●",1)))+IF(AD29="○",0,IF(AD29="△",0,IF(AD29="●",1)))</f>
        <v>7</v>
      </c>
      <c r="AL26" s="557">
        <f>SUM(C26,F26,I26,L26,O26,U26,X26,AA26,AD26)+SUM(C28,F28,I28,L28,O28,U28,X28,AA28,AD28)</f>
        <v>34</v>
      </c>
      <c r="AM26" s="557">
        <f>SUM(E26,H26,K26,N26,Q26,W26,Z26,AC26,AF26)+SUM(E28,H28,K28,N28,Q28,W28,Z28,AC28,AF28)</f>
        <v>27</v>
      </c>
      <c r="AN26" s="589">
        <f>AL26-AM26</f>
        <v>7</v>
      </c>
      <c r="AO26" s="590"/>
      <c r="AP26" s="575">
        <f>RANK(AT26,AT6:AT45)</f>
        <v>5</v>
      </c>
      <c r="AQ26" s="25"/>
      <c r="AR26" s="550">
        <f>RANK(AL26,AL6:AL45,1)</f>
        <v>6</v>
      </c>
      <c r="AS26" s="550">
        <f>RANK(AN26,AN6:AN45,1)</f>
        <v>6</v>
      </c>
      <c r="AT26" s="550">
        <f>AH26*100+AS26*10+AR26</f>
        <v>3166</v>
      </c>
      <c r="AU26" s="550"/>
    </row>
    <row r="27" spans="2:47" ht="11.25" customHeight="1">
      <c r="B27" s="696"/>
      <c r="C27" s="547" t="str">
        <f>IF(C26="","",IF(C26&gt;E26,"○",IF(C26=E26,"△",IF(C26&lt;E26,"●"))))</f>
        <v>●</v>
      </c>
      <c r="D27" s="543"/>
      <c r="E27" s="548"/>
      <c r="F27" s="542" t="str">
        <f>IF(F26="","",IF(F26&gt;H26,"○",IF(F26=H26,"△",IF(F26&lt;H26,"●"))))</f>
        <v>○</v>
      </c>
      <c r="G27" s="543"/>
      <c r="H27" s="548"/>
      <c r="I27" s="542" t="str">
        <f>IF(I26="","",IF(I26&gt;K26,"○",IF(I26=K26,"△",IF(I26&lt;K26,"●"))))</f>
        <v>●</v>
      </c>
      <c r="J27" s="543"/>
      <c r="K27" s="548"/>
      <c r="L27" s="542" t="str">
        <f>IF(L26="","",IF(L26&gt;N26,"○",IF(L26=N26,"△",IF(L26&lt;N26,"●"))))</f>
        <v>●</v>
      </c>
      <c r="M27" s="543"/>
      <c r="N27" s="548"/>
      <c r="O27" s="542" t="str">
        <f>IF(O26="","",IF(O26&gt;Q26,"○",IF(O26=Q26,"△",IF(O26&lt;Q26,"●"))))</f>
        <v>●</v>
      </c>
      <c r="P27" s="543"/>
      <c r="Q27" s="548"/>
      <c r="R27" s="563"/>
      <c r="S27" s="564"/>
      <c r="T27" s="565"/>
      <c r="U27" s="542" t="str">
        <f>IF(U26="","",IF(U26&gt;W26,"○",IF(U26=W26,"△",IF(U26&lt;W26,"●"))))</f>
        <v>○</v>
      </c>
      <c r="V27" s="543"/>
      <c r="W27" s="548"/>
      <c r="X27" s="542" t="str">
        <f>IF(X26="","",IF(X26&gt;Z26,"○",IF(X26=Z26,"△",IF(X26&lt;Z26,"●"))))</f>
        <v>○</v>
      </c>
      <c r="Y27" s="543"/>
      <c r="Z27" s="543"/>
      <c r="AA27" s="542" t="str">
        <f>IF(AA26="","",IF(AA26&gt;AC26,"○",IF(AA26=AC26,"△",IF(AA26&lt;AC26,"●"))))</f>
        <v>●</v>
      </c>
      <c r="AB27" s="543"/>
      <c r="AC27" s="548"/>
      <c r="AD27" s="583" t="str">
        <f>IF(AD26="","",IF(AD26&gt;AF26,"○",IF(AD26=AF26,"△",IF(AD26&lt;AF26,"●"))))</f>
        <v>○</v>
      </c>
      <c r="AE27" s="584"/>
      <c r="AF27" s="585"/>
      <c r="AG27" s="552"/>
      <c r="AH27" s="555"/>
      <c r="AI27" s="558"/>
      <c r="AJ27" s="558"/>
      <c r="AK27" s="558"/>
      <c r="AL27" s="558"/>
      <c r="AM27" s="558"/>
      <c r="AN27" s="542"/>
      <c r="AO27" s="591"/>
      <c r="AP27" s="576"/>
      <c r="AQ27" s="25"/>
      <c r="AR27" s="550"/>
      <c r="AS27" s="550"/>
      <c r="AT27" s="550"/>
      <c r="AU27" s="550"/>
    </row>
    <row r="28" spans="2:47" ht="11.25" customHeight="1">
      <c r="B28" s="696"/>
      <c r="C28" s="36">
        <f>IF(T8="","",T8)</f>
        <v>2</v>
      </c>
      <c r="D28" s="27" t="s">
        <v>30</v>
      </c>
      <c r="E28" s="37">
        <f>IF(R8="","",R8)</f>
        <v>3</v>
      </c>
      <c r="F28" s="39">
        <f>IF(T12="","",T12)</f>
        <v>6</v>
      </c>
      <c r="G28" s="27" t="s">
        <v>30</v>
      </c>
      <c r="H28" s="37">
        <f>IF(R12="","",R12)</f>
        <v>0</v>
      </c>
      <c r="I28" s="39">
        <f>IF(T16="","",T16)</f>
        <v>4</v>
      </c>
      <c r="J28" s="27" t="s">
        <v>30</v>
      </c>
      <c r="K28" s="37">
        <f>IF(R16="","",R16)</f>
        <v>1</v>
      </c>
      <c r="L28" s="39">
        <f>IF(T20="","",T20)</f>
        <v>1</v>
      </c>
      <c r="M28" s="27" t="s">
        <v>30</v>
      </c>
      <c r="N28" s="37">
        <f>IF(R20="","",R20)</f>
        <v>1</v>
      </c>
      <c r="O28" s="39">
        <f>IF(T24="","",T24)</f>
        <v>1</v>
      </c>
      <c r="P28" s="27" t="s">
        <v>30</v>
      </c>
      <c r="Q28" s="37">
        <f>IF(R24="","",R24)</f>
        <v>3</v>
      </c>
      <c r="R28" s="563"/>
      <c r="S28" s="564"/>
      <c r="T28" s="565"/>
      <c r="U28" s="26">
        <v>2</v>
      </c>
      <c r="V28" s="27" t="s">
        <v>30</v>
      </c>
      <c r="W28" s="28">
        <v>1</v>
      </c>
      <c r="X28" s="29">
        <v>1</v>
      </c>
      <c r="Y28" s="27" t="s">
        <v>30</v>
      </c>
      <c r="Z28" s="29">
        <v>0</v>
      </c>
      <c r="AA28" s="26">
        <v>2</v>
      </c>
      <c r="AB28" s="27" t="s">
        <v>30</v>
      </c>
      <c r="AC28" s="28">
        <v>1</v>
      </c>
      <c r="AD28" s="26">
        <v>3</v>
      </c>
      <c r="AE28" s="27" t="s">
        <v>30</v>
      </c>
      <c r="AF28" s="29">
        <v>1</v>
      </c>
      <c r="AG28" s="552"/>
      <c r="AH28" s="555"/>
      <c r="AI28" s="558"/>
      <c r="AJ28" s="558"/>
      <c r="AK28" s="558"/>
      <c r="AL28" s="558"/>
      <c r="AM28" s="558"/>
      <c r="AN28" s="542"/>
      <c r="AO28" s="591"/>
      <c r="AP28" s="576"/>
      <c r="AQ28" s="25"/>
      <c r="AR28" s="550"/>
      <c r="AS28" s="550"/>
      <c r="AT28" s="550"/>
      <c r="AU28" s="550"/>
    </row>
    <row r="29" spans="2:47" ht="11.25" customHeight="1">
      <c r="B29" s="697"/>
      <c r="C29" s="604" t="str">
        <f>IF(C28="","",IF(C28&gt;E28,"○",IF(C28=E28,"△",IF(C28&lt;E28,"●"))))</f>
        <v>●</v>
      </c>
      <c r="D29" s="587"/>
      <c r="E29" s="588"/>
      <c r="F29" s="586" t="str">
        <f>IF(F28="","",IF(F28&gt;H28,"○",IF(F28=H28,"△",IF(F28&lt;H28,"●"))))</f>
        <v>○</v>
      </c>
      <c r="G29" s="587"/>
      <c r="H29" s="588"/>
      <c r="I29" s="586" t="str">
        <f>IF(I28="","",IF(I28&gt;K28,"○",IF(I28=K28,"△",IF(I28&lt;K28,"●"))))</f>
        <v>○</v>
      </c>
      <c r="J29" s="587"/>
      <c r="K29" s="588"/>
      <c r="L29" s="586" t="str">
        <f>IF(L28="","",IF(L28&gt;N28,"○",IF(L28=N28,"△",IF(L28&lt;N28,"●"))))</f>
        <v>△</v>
      </c>
      <c r="M29" s="587"/>
      <c r="N29" s="588"/>
      <c r="O29" s="586" t="str">
        <f>IF(O28="","",IF(O28&gt;Q28,"○",IF(O28=Q28,"△",IF(O28&lt;Q28,"●"))))</f>
        <v>●</v>
      </c>
      <c r="P29" s="587"/>
      <c r="Q29" s="588"/>
      <c r="R29" s="601"/>
      <c r="S29" s="602"/>
      <c r="T29" s="603"/>
      <c r="U29" s="586" t="str">
        <f>IF(U28="","",IF(U28&gt;W28,"○",IF(U28=W28,"△",IF(U28&lt;W28,"●"))))</f>
        <v>○</v>
      </c>
      <c r="V29" s="587"/>
      <c r="W29" s="588"/>
      <c r="X29" s="586" t="str">
        <f>IF(X28="","",IF(X28&gt;Z28,"○",IF(X28=Z28,"△",IF(X28&lt;Z28,"●"))))</f>
        <v>○</v>
      </c>
      <c r="Y29" s="587"/>
      <c r="Z29" s="587"/>
      <c r="AA29" s="586" t="str">
        <f>IF(AA28="","",IF(AA28&gt;AC28,"○",IF(AA28=AC28,"△",IF(AA28&lt;AC28,"●"))))</f>
        <v>○</v>
      </c>
      <c r="AB29" s="587"/>
      <c r="AC29" s="588"/>
      <c r="AD29" s="586" t="str">
        <f>IF(AD28="","",IF(AD28&gt;AF28,"○",IF(AD28=AF28,"△",IF(AD28&lt;AF28,"●"))))</f>
        <v>○</v>
      </c>
      <c r="AE29" s="587"/>
      <c r="AF29" s="588"/>
      <c r="AG29" s="553"/>
      <c r="AH29" s="556"/>
      <c r="AI29" s="559"/>
      <c r="AJ29" s="559"/>
      <c r="AK29" s="559"/>
      <c r="AL29" s="559"/>
      <c r="AM29" s="559"/>
      <c r="AN29" s="586"/>
      <c r="AO29" s="592"/>
      <c r="AP29" s="605"/>
      <c r="AQ29" s="25"/>
      <c r="AR29" s="550"/>
      <c r="AS29" s="550"/>
      <c r="AT29" s="550"/>
      <c r="AU29" s="550"/>
    </row>
    <row r="30" spans="2:47" ht="11.25" customHeight="1">
      <c r="B30" s="701" t="s">
        <v>139</v>
      </c>
      <c r="C30" s="30">
        <f>IF(W6="","",W6)</f>
        <v>0</v>
      </c>
      <c r="D30" s="31" t="s">
        <v>30</v>
      </c>
      <c r="E30" s="32">
        <f>IF(U6="","",U6)</f>
        <v>2</v>
      </c>
      <c r="F30" s="117">
        <f>IF(W10="","",W10)</f>
        <v>1</v>
      </c>
      <c r="G30" s="31" t="s">
        <v>30</v>
      </c>
      <c r="H30" s="32">
        <f>IF(U10="","",U10)</f>
        <v>0</v>
      </c>
      <c r="I30" s="117">
        <f>IF(W14="","",W14)</f>
        <v>0</v>
      </c>
      <c r="J30" s="31" t="s">
        <v>30</v>
      </c>
      <c r="K30" s="32">
        <f>IF(U14="","",U14)</f>
        <v>2</v>
      </c>
      <c r="L30" s="117">
        <f>IF(W18="","",W18)</f>
        <v>3</v>
      </c>
      <c r="M30" s="31" t="s">
        <v>30</v>
      </c>
      <c r="N30" s="32">
        <f>IF(U18="","",U18)</f>
        <v>0</v>
      </c>
      <c r="O30" s="117">
        <f>IF(W22="","",W22)</f>
        <v>0</v>
      </c>
      <c r="P30" s="31" t="s">
        <v>30</v>
      </c>
      <c r="Q30" s="32">
        <f>IF(U22="","",U22)</f>
        <v>2</v>
      </c>
      <c r="R30" s="117">
        <f>IF(W26="","",W26)</f>
        <v>0</v>
      </c>
      <c r="S30" s="31" t="s">
        <v>30</v>
      </c>
      <c r="T30" s="32">
        <f>IF(U26="","",U26)</f>
        <v>3</v>
      </c>
      <c r="U30" s="560"/>
      <c r="V30" s="561"/>
      <c r="W30" s="562"/>
      <c r="X30" s="35">
        <v>1</v>
      </c>
      <c r="Y30" s="31" t="s">
        <v>30</v>
      </c>
      <c r="Z30" s="35">
        <v>3</v>
      </c>
      <c r="AA30" s="33">
        <v>0</v>
      </c>
      <c r="AB30" s="31" t="s">
        <v>30</v>
      </c>
      <c r="AC30" s="34">
        <v>4</v>
      </c>
      <c r="AD30" s="33">
        <v>0</v>
      </c>
      <c r="AE30" s="31" t="s">
        <v>30</v>
      </c>
      <c r="AF30" s="35">
        <v>0</v>
      </c>
      <c r="AG30" s="551">
        <f>IF(C31="○",1,IF(C31="△",1,IF(C31="●",1)))+IF(F31="○",1,IF(F31="△",1,IF(F31="●",1)))+IF(I31="○",1,IF(I31="△",1,IF(I31="●",1)))+IF(L31="○",1,IF(L31="△",1,IF(L31="●",1)))+IF(O31="○",1,IF(O31="△",1,IF(O31="●",1)))+IF(R31="○",1,IF(R31="△",1,IF(R31="●",1)))+IF(X31="○",1,IF(X31="△",1,IF(X31="●",1)))+IF(AA31="○",1,IF(AA31="△",1,IF(AA31="●",1)))+IF(AD31="○",1,IF(AD31="△",1,IF(AD31="●",1)))+IF(C33="○",1,IF(C33="△",1,IF(C33="●",1)))+IF(F33="○",1,IF(F33="△",1,IF(F33="●",1)))+IF(I33="○",1,IF(I33="△",1,IF(I33="●",1)))+IF(L33="○",1,IF(L33="△",1,IF(L33="●",1)))+IF(O33="○",1,IF(O33="△",1,IF(O33="●",1)))+IF(R33="○",1,IF(R33="△",1,IF(R33="●",1)))+IF(X33="○",1,IF(X33="△",1,IF(X33="●",1)))+IF(AA33="○",1,IF(AA33="△",1,IF(AA33="●",1)))+IF(AD33="○",1,IF(AD33="△",1,IF(AD33="●",1)))</f>
        <v>18</v>
      </c>
      <c r="AH30" s="554">
        <f>AI30*3+AJ30</f>
        <v>20</v>
      </c>
      <c r="AI30" s="557">
        <f>IF(C31="○",1,IF(C31="△",0,IF(C31="●",0)))+IF(F31="○",1,IF(F31="△",0,IF(F31="●",0)))+IF(I31="○",1,IF(I31="△",0,IF(I31="●",0)))+IF(L31="○",1,IF(L31="△",0,IF(L31="●",0)))+IF(O31="○",1,IF(O31="△",0,IF(O31="●",0)))+IF(R31="○",1,IF(R31="△",0,IF(R31="●",0)))+IF(X31="○",1,IF(X31="△",0,IF(X31="●",0)))+IF(AA31="○",1,IF(AA31="△",0,IF(AA31="●",0)))+IF(AD31="○",1,IF(AD31="△",0,IF(AD31="●",0)))+IF(C33="○",1,IF(C33="△",0,IF(C33="●",0)))+IF(F33="○",1,IF(F33="△",0,IF(F33="●",0)))+IF(I33="○",1,IF(I33="△",0,IF(I33="●",0)))+IF(L33="○",1,IF(L33="△",0,IF(L33="●",0)))+IF(O33="○",1,IF(O33="△",0,IF(O33="●",0)))+IF(R33="○",1,IF(R33="△",0,IF(R33="●",0)))+IF(X33="○",1,IF(X33="△",0,IF(X33="●",0)))+IF(AA33="○",1,IF(AA33="△",0,IF(AA33="●",0)))+IF(AD33="○",1,IF(AD33="△",0,IF(AD33="●",0)))</f>
        <v>6</v>
      </c>
      <c r="AJ30" s="557">
        <f>IF(C31="○",0,IF(C31="△",1,IF(C31="●",0)))+IF(F31="○",0,IF(F31="△",1,IF(F31="●",0)))+IF(I31="○",0,IF(I31="△",1,IF(I31="●",0)))+IF(L31="○",0,IF(L31="△",1,IF(L31="●",0)))+IF(O31="○",0,IF(O31="△",1,IF(O31="●",0)))+IF(R31="○",0,IF(R31="△",1,IF(R31="●",0)))+IF(X31="○",0,IF(X31="△",1,IF(X31="●",0)))+IF(AA31="○",0,IF(AA31="△",1,IF(AA31="●",0)))+IF(AD31="○",0,IF(AD31="△",1,IF(AD31="●",0)))+IF(C33="○",0,IF(C33="△",1,IF(C33="●",0)))+IF(F33="○",0,IF(F33="△",1,IF(F33="●",0)))+IF(I33="○",0,IF(I33="△",1,IF(I33="●",0)))+IF(L33="○",0,IF(L33="△",1,IF(L33="●",0)))+IF(O33="○",0,IF(O33="△",1,IF(O33="●",0)))+IF(R33="○",0,IF(R33="△",1,IF(R33="●",0)))+IF(X33="○",0,IF(X33="△",1,IF(X33="●",0)))+IF(AA33="○",0,IF(AA33="△",1,IF(AA33="●",0)))+IF(AD33="○",0,IF(AD33="△",1,IF(AD33="●",0)))</f>
        <v>2</v>
      </c>
      <c r="AK30" s="557">
        <f>IF(C31="○",0,IF(C31="△",0,IF(C31="●",1)))+IF(F31="○",0,IF(F31="△",0,IF(F31="●",1)))+IF(I31="○",0,IF(I31="△",0,IF(I31="●",1)))+IF(L31="○",0,IF(L31="△",0,IF(L31="●",1)))+IF(O31="○",0,IF(O31="△",0,IF(O31="●",1)))+IF(R31="○",0,IF(R31="△",0,IF(R31="●",1)))+IF(X31="○",0,IF(X31="△",0,IF(X31="●",1)))+IF(AA31="○",0,IF(AA31="△",0,IF(AA31="●",1)))+IF(AD31="○",0,IF(AD31="△",0,IF(AD31="●",1)))+IF(C33="○",0,IF(C33="△",0,IF(C33="●",1)))+IF(F33="○",0,IF(F33="△",0,IF(F33="●",1)))+IF(I33="○",0,IF(I33="△",0,IF(I33="●",1)))+IF(L33="○",0,IF(L33="△",0,IF(L33="●",1)))+IF(O33="○",0,IF(O33="△",0,IF(O33="●",1)))+IF(R33="○",0,IF(R33="△",0,IF(R33="●",1)))+IF(X33="○",0,IF(X33="△",0,IF(X33="●",1)))+IF(AA33="○",0,IF(AA33="△",0,IF(AA33="●",1)))+IF(AD33="○",0,IF(AD33="△",0,IF(AD33="●",1)))</f>
        <v>10</v>
      </c>
      <c r="AL30" s="557">
        <f>SUM(C30,F30,I30,L30,O30,R30,X30,AA30,AD30)+SUM(C32,F32,I32,L32,O32,R32,X32,AA32,AD32)</f>
        <v>17</v>
      </c>
      <c r="AM30" s="557">
        <f>SUM(E30,H30,K30,N30,Q30,T30,Z30,AC30,AF30)+SUM(E32,H32,K32,N32,Q32,T32,Z32,AC32,AF32)</f>
        <v>25</v>
      </c>
      <c r="AN30" s="589">
        <f>AL30-AM30</f>
        <v>-8</v>
      </c>
      <c r="AO30" s="590"/>
      <c r="AP30" s="575">
        <f>RANK(AT30,AT6:AT45)</f>
        <v>7</v>
      </c>
      <c r="AQ30" s="25"/>
      <c r="AR30" s="550">
        <f>RANK(AL30,AL6:AL45,1)</f>
        <v>3</v>
      </c>
      <c r="AS30" s="550">
        <f>RANK(AN30,AN6:AN45,1)</f>
        <v>5</v>
      </c>
      <c r="AT30" s="550">
        <f>AH30*100+AS30*10+AR30</f>
        <v>2053</v>
      </c>
      <c r="AU30" s="550"/>
    </row>
    <row r="31" spans="2:47" ht="11.25" customHeight="1">
      <c r="B31" s="702"/>
      <c r="C31" s="547" t="str">
        <f>IF(C30="","",IF(C30&gt;E30,"○",IF(C30=E30,"△",IF(C30&lt;E30,"●"))))</f>
        <v>●</v>
      </c>
      <c r="D31" s="543"/>
      <c r="E31" s="548"/>
      <c r="F31" s="542" t="str">
        <f>IF(F30="","",IF(F30&gt;H30,"○",IF(F30=H30,"△",IF(F30&lt;H30,"●"))))</f>
        <v>○</v>
      </c>
      <c r="G31" s="543"/>
      <c r="H31" s="548"/>
      <c r="I31" s="542" t="str">
        <f>IF(I30="","",IF(I30&gt;K30,"○",IF(I30=K30,"△",IF(I30&lt;K30,"●"))))</f>
        <v>●</v>
      </c>
      <c r="J31" s="543"/>
      <c r="K31" s="548"/>
      <c r="L31" s="542" t="str">
        <f>IF(L30="","",IF(L30&gt;N30,"○",IF(L30=N30,"△",IF(L30&lt;N30,"●"))))</f>
        <v>○</v>
      </c>
      <c r="M31" s="543"/>
      <c r="N31" s="548"/>
      <c r="O31" s="542" t="str">
        <f>IF(O30="","",IF(O30&gt;Q30,"○",IF(O30=Q30,"△",IF(O30&lt;Q30,"●"))))</f>
        <v>●</v>
      </c>
      <c r="P31" s="543"/>
      <c r="Q31" s="548"/>
      <c r="R31" s="542" t="str">
        <f>IF(R30="","",IF(R30&gt;T30,"○",IF(R30=T30,"△",IF(R30&lt;T30,"●"))))</f>
        <v>●</v>
      </c>
      <c r="S31" s="543"/>
      <c r="T31" s="548"/>
      <c r="U31" s="563"/>
      <c r="V31" s="564"/>
      <c r="W31" s="565"/>
      <c r="X31" s="542" t="str">
        <f>IF(X30="","",IF(X30&gt;Z30,"○",IF(X30=Z30,"△",IF(X30&lt;Z30,"●"))))</f>
        <v>●</v>
      </c>
      <c r="Y31" s="543"/>
      <c r="Z31" s="543"/>
      <c r="AA31" s="542" t="str">
        <f>IF(AA30="","",IF(AA30&gt;AC30,"○",IF(AA30=AC30,"△",IF(AA30&lt;AC30,"●"))))</f>
        <v>●</v>
      </c>
      <c r="AB31" s="543"/>
      <c r="AC31" s="548"/>
      <c r="AD31" s="583" t="str">
        <f>IF(AD30="","",IF(AD30&gt;AF30,"○",IF(AD30=AF30,"△",IF(AD30&lt;AF30,"●"))))</f>
        <v>△</v>
      </c>
      <c r="AE31" s="584"/>
      <c r="AF31" s="585"/>
      <c r="AG31" s="552"/>
      <c r="AH31" s="555"/>
      <c r="AI31" s="558"/>
      <c r="AJ31" s="558"/>
      <c r="AK31" s="558"/>
      <c r="AL31" s="558"/>
      <c r="AM31" s="558"/>
      <c r="AN31" s="542"/>
      <c r="AO31" s="591"/>
      <c r="AP31" s="576"/>
      <c r="AQ31" s="25"/>
      <c r="AR31" s="550"/>
      <c r="AS31" s="550"/>
      <c r="AT31" s="550"/>
      <c r="AU31" s="550"/>
    </row>
    <row r="32" spans="2:47" ht="11.25" customHeight="1">
      <c r="B32" s="702"/>
      <c r="C32" s="36">
        <f>IF(W8="","",W8)</f>
        <v>3</v>
      </c>
      <c r="D32" s="27" t="s">
        <v>30</v>
      </c>
      <c r="E32" s="37">
        <f>IF(U8="","",U8)</f>
        <v>0</v>
      </c>
      <c r="F32" s="39">
        <f>IF(W12="","",W12)</f>
        <v>1</v>
      </c>
      <c r="G32" s="27" t="s">
        <v>30</v>
      </c>
      <c r="H32" s="37">
        <f>IF(U12="","",U12)</f>
        <v>0</v>
      </c>
      <c r="I32" s="39">
        <f>IF(W16="","",W16)</f>
        <v>1</v>
      </c>
      <c r="J32" s="27" t="s">
        <v>30</v>
      </c>
      <c r="K32" s="37">
        <f>IF(U16="","",U16)</f>
        <v>1</v>
      </c>
      <c r="L32" s="39">
        <f>IF(W20="","",W20)</f>
        <v>2</v>
      </c>
      <c r="M32" s="27" t="s">
        <v>30</v>
      </c>
      <c r="N32" s="37">
        <f>IF(U20="","",U20)</f>
        <v>3</v>
      </c>
      <c r="O32" s="39">
        <f>IF(W24="","",W24)</f>
        <v>0</v>
      </c>
      <c r="P32" s="27" t="s">
        <v>30</v>
      </c>
      <c r="Q32" s="37">
        <f>IF(U24="","",U24)</f>
        <v>1</v>
      </c>
      <c r="R32" s="39">
        <f>IF(W28="","",W28)</f>
        <v>1</v>
      </c>
      <c r="S32" s="27" t="s">
        <v>30</v>
      </c>
      <c r="T32" s="37">
        <f>IF(U28="","",U28)</f>
        <v>2</v>
      </c>
      <c r="U32" s="563"/>
      <c r="V32" s="564"/>
      <c r="W32" s="565"/>
      <c r="X32" s="29">
        <v>2</v>
      </c>
      <c r="Y32" s="27" t="s">
        <v>30</v>
      </c>
      <c r="Z32" s="29">
        <v>1</v>
      </c>
      <c r="AA32" s="26">
        <v>0</v>
      </c>
      <c r="AB32" s="27" t="s">
        <v>30</v>
      </c>
      <c r="AC32" s="28">
        <v>1</v>
      </c>
      <c r="AD32" s="26">
        <v>2</v>
      </c>
      <c r="AE32" s="27" t="s">
        <v>30</v>
      </c>
      <c r="AF32" s="29">
        <v>0</v>
      </c>
      <c r="AG32" s="552"/>
      <c r="AH32" s="555"/>
      <c r="AI32" s="558"/>
      <c r="AJ32" s="558"/>
      <c r="AK32" s="558"/>
      <c r="AL32" s="558"/>
      <c r="AM32" s="558"/>
      <c r="AN32" s="542"/>
      <c r="AO32" s="591"/>
      <c r="AP32" s="576"/>
      <c r="AQ32" s="25"/>
      <c r="AR32" s="550"/>
      <c r="AS32" s="550"/>
      <c r="AT32" s="550"/>
      <c r="AU32" s="550"/>
    </row>
    <row r="33" spans="2:47" ht="11.25" customHeight="1">
      <c r="B33" s="703"/>
      <c r="C33" s="604" t="str">
        <f>IF(C32="","",IF(C32&gt;E32,"○",IF(C32=E32,"△",IF(C32&lt;E32,"●"))))</f>
        <v>○</v>
      </c>
      <c r="D33" s="587"/>
      <c r="E33" s="588"/>
      <c r="F33" s="586" t="str">
        <f>IF(F32="","",IF(F32&gt;H32,"○",IF(F32=H32,"△",IF(F32&lt;H32,"●"))))</f>
        <v>○</v>
      </c>
      <c r="G33" s="587"/>
      <c r="H33" s="588"/>
      <c r="I33" s="586" t="str">
        <f>IF(I32="","",IF(I32&gt;K32,"○",IF(I32=K32,"△",IF(I32&lt;K32,"●"))))</f>
        <v>△</v>
      </c>
      <c r="J33" s="587"/>
      <c r="K33" s="588"/>
      <c r="L33" s="586" t="str">
        <f>IF(L32="","",IF(L32&gt;N32,"○",IF(L32=N32,"△",IF(L32&lt;N32,"●"))))</f>
        <v>●</v>
      </c>
      <c r="M33" s="587"/>
      <c r="N33" s="588"/>
      <c r="O33" s="586" t="str">
        <f>IF(O32="","",IF(O32&gt;Q32,"○",IF(O32=Q32,"△",IF(O32&lt;Q32,"●"))))</f>
        <v>●</v>
      </c>
      <c r="P33" s="587"/>
      <c r="Q33" s="588"/>
      <c r="R33" s="586" t="str">
        <f>IF(R32="","",IF(R32&gt;T32,"○",IF(R32=T32,"△",IF(R32&lt;T32,"●"))))</f>
        <v>●</v>
      </c>
      <c r="S33" s="587"/>
      <c r="T33" s="588"/>
      <c r="U33" s="601"/>
      <c r="V33" s="602"/>
      <c r="W33" s="603"/>
      <c r="X33" s="586" t="str">
        <f>IF(X32="","",IF(X32&gt;Z32,"○",IF(X32=Z32,"△",IF(X32&lt;Z32,"●"))))</f>
        <v>○</v>
      </c>
      <c r="Y33" s="587"/>
      <c r="Z33" s="587"/>
      <c r="AA33" s="586" t="str">
        <f>IF(AA32="","",IF(AA32&gt;AC32,"○",IF(AA32=AC32,"△",IF(AA32&lt;AC32,"●"))))</f>
        <v>●</v>
      </c>
      <c r="AB33" s="587"/>
      <c r="AC33" s="588"/>
      <c r="AD33" s="586" t="str">
        <f>IF(AD32="","",IF(AD32&gt;AF32,"○",IF(AD32=AF32,"△",IF(AD32&lt;AF32,"●"))))</f>
        <v>○</v>
      </c>
      <c r="AE33" s="587"/>
      <c r="AF33" s="588"/>
      <c r="AG33" s="553"/>
      <c r="AH33" s="556"/>
      <c r="AI33" s="559"/>
      <c r="AJ33" s="559"/>
      <c r="AK33" s="559"/>
      <c r="AL33" s="559"/>
      <c r="AM33" s="559"/>
      <c r="AN33" s="586"/>
      <c r="AO33" s="592"/>
      <c r="AP33" s="605"/>
      <c r="AQ33" s="25"/>
      <c r="AR33" s="550"/>
      <c r="AS33" s="550"/>
      <c r="AT33" s="550"/>
      <c r="AU33" s="550"/>
    </row>
    <row r="34" spans="2:47" ht="11.25" customHeight="1">
      <c r="B34" s="704" t="s">
        <v>144</v>
      </c>
      <c r="C34" s="30">
        <f>IF(Z6="","",Z6)</f>
        <v>1</v>
      </c>
      <c r="D34" s="31" t="s">
        <v>30</v>
      </c>
      <c r="E34" s="32">
        <f>IF(X6="","",X6)</f>
        <v>3</v>
      </c>
      <c r="F34" s="117">
        <f>IF(Z10="","",Z10)</f>
        <v>1</v>
      </c>
      <c r="G34" s="31" t="s">
        <v>30</v>
      </c>
      <c r="H34" s="32">
        <f>IF(X10="","",X10)</f>
        <v>0</v>
      </c>
      <c r="I34" s="117">
        <f>IF(Z14="","",Z14)</f>
        <v>3</v>
      </c>
      <c r="J34" s="31" t="s">
        <v>30</v>
      </c>
      <c r="K34" s="32">
        <f>IF(X14="","",X14)</f>
        <v>3</v>
      </c>
      <c r="L34" s="117">
        <f>IF(Z18="","",Z18)</f>
        <v>0</v>
      </c>
      <c r="M34" s="31" t="s">
        <v>30</v>
      </c>
      <c r="N34" s="32">
        <f>IF(X18="","",X18)</f>
        <v>3</v>
      </c>
      <c r="O34" s="117">
        <f>IF(Z22="","",Z22)</f>
        <v>0</v>
      </c>
      <c r="P34" s="31" t="s">
        <v>30</v>
      </c>
      <c r="Q34" s="32">
        <f>IF(X22="","",X22)</f>
        <v>3</v>
      </c>
      <c r="R34" s="117">
        <f>IF(Z26="","",Z26)</f>
        <v>1</v>
      </c>
      <c r="S34" s="31" t="s">
        <v>30</v>
      </c>
      <c r="T34" s="32">
        <f>IF(X26="","",X26)</f>
        <v>3</v>
      </c>
      <c r="U34" s="117">
        <f>IF(Z30="","",Z30)</f>
        <v>3</v>
      </c>
      <c r="V34" s="31" t="s">
        <v>30</v>
      </c>
      <c r="W34" s="32">
        <f>IF(X30="","",X30)</f>
        <v>1</v>
      </c>
      <c r="X34" s="560"/>
      <c r="Y34" s="561"/>
      <c r="Z34" s="561"/>
      <c r="AA34" s="33">
        <v>0</v>
      </c>
      <c r="AB34" s="31" t="s">
        <v>30</v>
      </c>
      <c r="AC34" s="34">
        <v>8</v>
      </c>
      <c r="AD34" s="33">
        <v>7</v>
      </c>
      <c r="AE34" s="31" t="s">
        <v>30</v>
      </c>
      <c r="AF34" s="35">
        <v>0</v>
      </c>
      <c r="AG34" s="551">
        <f>IF(C35="○",1,IF(C35="△",1,IF(C35="●",1)))+IF(F35="○",1,IF(F35="△",1,IF(F35="●",1)))+IF(I35="○",1,IF(I35="△",1,IF(I35="●",1)))+IF(L35="○",1,IF(L35="△",1,IF(L35="●",1)))+IF(O35="○",1,IF(O35="△",1,IF(O35="●",1)))+IF(R35="○",1,IF(R35="△",1,IF(R35="●",1)))+IF(U35="○",1,IF(U35="△",1,IF(U35="●",1)))+IF(AA35="○",1,IF(AA35="△",1,IF(AA35="●",1)))+IF(AD35="○",1,IF(AD35="△",1,IF(AD35="●",1)))+IF(C37="○",1,IF(C37="△",1,IF(C37="●",1)))+IF(F37="○",1,IF(F37="△",1,IF(F37="●",1)))+IF(I37="○",1,IF(I37="△",1,IF(I37="●",1)))+IF(L37="○",1,IF(L37="△",1,IF(L37="●",1)))+IF(O37="○",1,IF(O37="△",1,IF(O37="●",1)))+IF(R37="○",1,IF(R37="△",1,IF(R37="●",1)))+IF(U37="○",1,IF(U37="△",1,IF(U37="●",1)))+IF(AA37="○",1,IF(AA37="△",1,IF(AA37="●",1)))+IF(AD37="○",1,IF(AD37="△",1,IF(AD37="●",1)))</f>
        <v>18</v>
      </c>
      <c r="AH34" s="554">
        <f>AI34*3+AJ34</f>
        <v>17</v>
      </c>
      <c r="AI34" s="557">
        <f>IF(C35="○",1,IF(C35="△",0,IF(C35="●",0)))+IF(F35="○",1,IF(F35="△",0,IF(F35="●",0)))+IF(I35="○",1,IF(I35="△",0,IF(I35="●",0)))+IF(L35="○",1,IF(L35="△",0,IF(L35="●",0)))+IF(O35="○",1,IF(O35="△",0,IF(O35="●",0)))+IF(R35="○",1,IF(R35="△",0,IF(R35="●",0)))+IF(U35="○",1,IF(U35="△",0,IF(U35="●",0)))+IF(AA35="○",1,IF(AA35="△",0,IF(AA35="●",0)))+IF(AD35="○",1,IF(AD35="△",0,IF(AD35="●",0)))+IF(C37="○",1,IF(C37="△",0,IF(C37="●",0)))+IF(F37="○",1,IF(F37="△",0,IF(F37="●",0)))+IF(I37="○",1,IF(I37="△",0,IF(I37="●",0)))+IF(L37="○",1,IF(L37="△",0,IF(L37="●",0)))+IF(O37="○",1,IF(O37="△",0,IF(O37="●",0)))+IF(R37="○",1,IF(R37="△",0,IF(R37="●",0)))+IF(U37="○",1,IF(U37="△",0,IF(U37="●",0)))+IF(AA37="○",1,IF(AA37="△",0,IF(AA37="●",0)))+IF(AD37="○",1,IF(AD37="△",0,IF(AD37="●",0)))</f>
        <v>5</v>
      </c>
      <c r="AJ34" s="557">
        <f>IF(C35="○",0,IF(C35="△",1,IF(C35="●",0)))+IF(F35="○",0,IF(F35="△",1,IF(F35="●",0)))+IF(I35="○",0,IF(I35="△",1,IF(I35="●",0)))+IF(L35="○",0,IF(L35="△",1,IF(L35="●",0)))+IF(O35="○",0,IF(O35="△",1,IF(O35="●",0)))+IF(R35="○",0,IF(R35="△",1,IF(R35="●",0)))+IF(U35="○",0,IF(U35="△",1,IF(U35="●",0)))+IF(AA35="○",0,IF(AA35="△",1,IF(AA35="●",0)))+IF(AD35="○",0,IF(AD35="△",1,IF(AD35="●",0)))+IF(C37="○",0,IF(C37="△",1,IF(C37="●",0)))+IF(F37="○",0,IF(F37="△",1,IF(F37="●",0)))+IF(I37="○",0,IF(I37="△",1,IF(I37="●",0)))+IF(L37="○",0,IF(L37="△",1,IF(L37="●",0)))+IF(O37="○",0,IF(O37="△",1,IF(O37="●",0)))+IF(R37="○",0,IF(R37="△",1,IF(R37="●",0)))+IF(U37="○",0,IF(U37="△",1,IF(U37="●",0)))+IF(AA37="○",0,IF(AA37="△",1,IF(AA37="●",0)))+IF(AD37="○",0,IF(AD37="△",1,IF(AD37="●",0)))</f>
        <v>2</v>
      </c>
      <c r="AK34" s="557">
        <f>IF(C35="○",0,IF(C35="△",0,IF(C35="●",1)))+IF(F35="○",0,IF(F35="△",0,IF(F35="●",1)))+IF(I35="○",0,IF(I35="△",0,IF(I35="●",1)))+IF(L35="○",0,IF(L35="△",0,IF(L35="●",1)))+IF(O35="○",0,IF(O35="△",0,IF(O35="●",1)))+IF(R35="○",0,IF(R35="△",0,IF(R35="●",1)))+IF(U35="○",0,IF(U35="△",0,IF(U35="●",1)))+IF(AA35="○",0,IF(AA35="△",0,IF(AA35="●",1)))+IF(AD35="○",0,IF(AD35="△",0,IF(AD35="●",1)))+IF(C37="○",0,IF(C37="△",0,IF(C37="●",1)))+IF(F37="○",0,IF(F37="△",0,IF(F37="●",1)))+IF(I37="○",0,IF(I37="△",0,IF(I37="●",1)))+IF(L37="○",0,IF(L37="△",0,IF(L37="●",1)))+IF(O37="○",0,IF(O37="△",0,IF(O37="●",1)))+IF(R37="○",0,IF(R37="△",0,IF(R37="●",1)))+IF(U37="○",0,IF(U37="△",0,IF(U37="●",1)))+IF(AA37="○",0,IF(AA37="△",0,IF(AA37="●",1)))+IF(AD37="○",0,IF(AD37="△",0,IF(AD37="●",1)))</f>
        <v>11</v>
      </c>
      <c r="AL34" s="557">
        <f>SUM(C34,F34,I34,L34,O34,R34,U34,AA34,AD34)+SUM(C36,F36,I36,L36,O36,R36,U36,AA36,AD36)</f>
        <v>26</v>
      </c>
      <c r="AM34" s="557">
        <f>SUM(E34,H34,K34,N34,Q34,T34,W34,AC34,AF34)+SUM(E36,H36,K36,N36,Q36,T36,W36,AC36,AF36)</f>
        <v>51</v>
      </c>
      <c r="AN34" s="589">
        <f>AL34-AM34</f>
        <v>-25</v>
      </c>
      <c r="AO34" s="590"/>
      <c r="AP34" s="575">
        <f>RANK(AT34,AT6:AT45)</f>
        <v>8</v>
      </c>
      <c r="AQ34" s="25"/>
      <c r="AR34" s="550">
        <f>RANK(AL34,AL6:AL45,1)</f>
        <v>4</v>
      </c>
      <c r="AS34" s="550">
        <f>RANK(AN34,AN6:AN45,1)</f>
        <v>2</v>
      </c>
      <c r="AT34" s="550">
        <f>AH34*100+AS34*10+AR34</f>
        <v>1724</v>
      </c>
      <c r="AU34" s="550"/>
    </row>
    <row r="35" spans="2:47" ht="11.25" customHeight="1">
      <c r="B35" s="705"/>
      <c r="C35" s="547" t="str">
        <f>IF(C34="","",IF(C34&gt;E34,"○",IF(C34=E34,"△",IF(C34&lt;E34,"●"))))</f>
        <v>●</v>
      </c>
      <c r="D35" s="543"/>
      <c r="E35" s="548"/>
      <c r="F35" s="542" t="str">
        <f>IF(F34="","",IF(F34&gt;H34,"○",IF(F34=H34,"△",IF(F34&lt;H34,"●"))))</f>
        <v>○</v>
      </c>
      <c r="G35" s="543"/>
      <c r="H35" s="548"/>
      <c r="I35" s="542" t="str">
        <f>IF(I34="","",IF(I34&gt;K34,"○",IF(I34=K34,"△",IF(I34&lt;K34,"●"))))</f>
        <v>△</v>
      </c>
      <c r="J35" s="543"/>
      <c r="K35" s="548"/>
      <c r="L35" s="542" t="str">
        <f>IF(L34="","",IF(L34&gt;N34,"○",IF(L34=N34,"△",IF(L34&lt;N34,"●"))))</f>
        <v>●</v>
      </c>
      <c r="M35" s="543"/>
      <c r="N35" s="548"/>
      <c r="O35" s="542" t="str">
        <f>IF(O34="","",IF(O34&gt;Q34,"○",IF(O34=Q34,"△",IF(O34&lt;Q34,"●"))))</f>
        <v>●</v>
      </c>
      <c r="P35" s="543"/>
      <c r="Q35" s="548"/>
      <c r="R35" s="542" t="str">
        <f>IF(R34="","",IF(R34&gt;T34,"○",IF(R34=T34,"△",IF(R34&lt;T34,"●"))))</f>
        <v>●</v>
      </c>
      <c r="S35" s="543"/>
      <c r="T35" s="548"/>
      <c r="U35" s="542" t="str">
        <f>IF(U34="","",IF(U34&gt;W34,"○",IF(U34=W34,"△",IF(U34&lt;W34,"●"))))</f>
        <v>○</v>
      </c>
      <c r="V35" s="543"/>
      <c r="W35" s="548"/>
      <c r="X35" s="563"/>
      <c r="Y35" s="564"/>
      <c r="Z35" s="564"/>
      <c r="AA35" s="542" t="str">
        <f>IF(AA34="","",IF(AA34&gt;AC34,"○",IF(AA34=AC34,"△",IF(AA34&lt;AC34,"●"))))</f>
        <v>●</v>
      </c>
      <c r="AB35" s="543"/>
      <c r="AC35" s="548"/>
      <c r="AD35" s="583" t="str">
        <f>IF(AD34="","",IF(AD34&gt;AF34,"○",IF(AD34=AF34,"△",IF(AD34&lt;AF34,"●"))))</f>
        <v>○</v>
      </c>
      <c r="AE35" s="584"/>
      <c r="AF35" s="585"/>
      <c r="AG35" s="552"/>
      <c r="AH35" s="555"/>
      <c r="AI35" s="558"/>
      <c r="AJ35" s="558"/>
      <c r="AK35" s="558"/>
      <c r="AL35" s="558"/>
      <c r="AM35" s="558"/>
      <c r="AN35" s="542"/>
      <c r="AO35" s="591"/>
      <c r="AP35" s="576"/>
      <c r="AQ35" s="25"/>
      <c r="AR35" s="550"/>
      <c r="AS35" s="550"/>
      <c r="AT35" s="550"/>
      <c r="AU35" s="550"/>
    </row>
    <row r="36" spans="2:47" ht="11.25" customHeight="1">
      <c r="B36" s="705"/>
      <c r="C36" s="36">
        <f>IF(Z8="","",Z8)</f>
        <v>1</v>
      </c>
      <c r="D36" s="27" t="s">
        <v>30</v>
      </c>
      <c r="E36" s="37">
        <f>IF(X8="","",X8)</f>
        <v>2</v>
      </c>
      <c r="F36" s="39">
        <f>IF(Z12="","",Z12)</f>
        <v>2</v>
      </c>
      <c r="G36" s="27" t="s">
        <v>30</v>
      </c>
      <c r="H36" s="37">
        <f>IF(X12="","",X12)</f>
        <v>0</v>
      </c>
      <c r="I36" s="39">
        <f>IF(Z16="","",Z16)</f>
        <v>1</v>
      </c>
      <c r="J36" s="27" t="s">
        <v>30</v>
      </c>
      <c r="K36" s="37">
        <f>IF(X16="","",X16)</f>
        <v>8</v>
      </c>
      <c r="L36" s="39">
        <f>IF(Z20="","",Z20)</f>
        <v>2</v>
      </c>
      <c r="M36" s="27" t="s">
        <v>30</v>
      </c>
      <c r="N36" s="37">
        <f>IF(X20="","",X20)</f>
        <v>2</v>
      </c>
      <c r="O36" s="39">
        <f>IF(Z24="","",Z24)</f>
        <v>0</v>
      </c>
      <c r="P36" s="27" t="s">
        <v>30</v>
      </c>
      <c r="Q36" s="37">
        <f>IF(X24="","",X24)</f>
        <v>4</v>
      </c>
      <c r="R36" s="39">
        <f>IF(Z28="","",Z28)</f>
        <v>0</v>
      </c>
      <c r="S36" s="27" t="s">
        <v>30</v>
      </c>
      <c r="T36" s="37">
        <f>IF(X28="","",X28)</f>
        <v>1</v>
      </c>
      <c r="U36" s="39">
        <f>IF(Z32="","",Z32)</f>
        <v>1</v>
      </c>
      <c r="V36" s="27" t="s">
        <v>30</v>
      </c>
      <c r="W36" s="37">
        <f>IF(X32="","",X32)</f>
        <v>2</v>
      </c>
      <c r="X36" s="563"/>
      <c r="Y36" s="564"/>
      <c r="Z36" s="564"/>
      <c r="AA36" s="26">
        <v>0</v>
      </c>
      <c r="AB36" s="27" t="s">
        <v>30</v>
      </c>
      <c r="AC36" s="28">
        <v>8</v>
      </c>
      <c r="AD36" s="26">
        <v>3</v>
      </c>
      <c r="AE36" s="27" t="s">
        <v>30</v>
      </c>
      <c r="AF36" s="29">
        <v>0</v>
      </c>
      <c r="AG36" s="552"/>
      <c r="AH36" s="555"/>
      <c r="AI36" s="558"/>
      <c r="AJ36" s="558"/>
      <c r="AK36" s="558"/>
      <c r="AL36" s="558"/>
      <c r="AM36" s="558"/>
      <c r="AN36" s="542"/>
      <c r="AO36" s="591"/>
      <c r="AP36" s="576"/>
      <c r="AQ36" s="25"/>
      <c r="AR36" s="550"/>
      <c r="AS36" s="550"/>
      <c r="AT36" s="550"/>
      <c r="AU36" s="550"/>
    </row>
    <row r="37" spans="2:47" ht="11.25" customHeight="1">
      <c r="B37" s="706"/>
      <c r="C37" s="547" t="str">
        <f>IF(C36="","",IF(C36&gt;E36,"○",IF(C36=E36,"△",IF(C36&lt;E36,"●"))))</f>
        <v>●</v>
      </c>
      <c r="D37" s="543"/>
      <c r="E37" s="548"/>
      <c r="F37" s="542" t="str">
        <f>IF(F36="","",IF(F36&gt;H36,"○",IF(F36=H36,"△",IF(F36&lt;H36,"●"))))</f>
        <v>○</v>
      </c>
      <c r="G37" s="543"/>
      <c r="H37" s="548"/>
      <c r="I37" s="542" t="str">
        <f>IF(I36="","",IF(I36&gt;K36,"○",IF(I36=K36,"△",IF(I36&lt;K36,"●"))))</f>
        <v>●</v>
      </c>
      <c r="J37" s="543"/>
      <c r="K37" s="548"/>
      <c r="L37" s="542" t="str">
        <f>IF(L36="","",IF(L36&gt;N36,"○",IF(L36=N36,"△",IF(L36&lt;N36,"●"))))</f>
        <v>△</v>
      </c>
      <c r="M37" s="543"/>
      <c r="N37" s="548"/>
      <c r="O37" s="542" t="str">
        <f>IF(O36="","",IF(O36&gt;Q36,"○",IF(O36=Q36,"△",IF(O36&lt;Q36,"●"))))</f>
        <v>●</v>
      </c>
      <c r="P37" s="543"/>
      <c r="Q37" s="548"/>
      <c r="R37" s="542" t="str">
        <f>IF(R36="","",IF(R36&gt;T36,"○",IF(R36=T36,"△",IF(R36&lt;T36,"●"))))</f>
        <v>●</v>
      </c>
      <c r="S37" s="543"/>
      <c r="T37" s="548"/>
      <c r="U37" s="542" t="str">
        <f>IF(U36="","",IF(U36&gt;W36,"○",IF(U36=W36,"△",IF(U36&lt;W36,"●"))))</f>
        <v>●</v>
      </c>
      <c r="V37" s="543"/>
      <c r="W37" s="548"/>
      <c r="X37" s="563"/>
      <c r="Y37" s="564"/>
      <c r="Z37" s="564"/>
      <c r="AA37" s="542" t="str">
        <f>IF(AA36="","",IF(AA36&gt;AC36,"○",IF(AA36=AC36,"△",IF(AA36&lt;AC36,"●"))))</f>
        <v>●</v>
      </c>
      <c r="AB37" s="543"/>
      <c r="AC37" s="548"/>
      <c r="AD37" s="586" t="str">
        <f>IF(AD36="","",IF(AD36&gt;AF36,"○",IF(AD36=AF36,"△",IF(AD36&lt;AF36,"●"))))</f>
        <v>○</v>
      </c>
      <c r="AE37" s="587"/>
      <c r="AF37" s="588"/>
      <c r="AG37" s="553"/>
      <c r="AH37" s="556"/>
      <c r="AI37" s="559"/>
      <c r="AJ37" s="559"/>
      <c r="AK37" s="559"/>
      <c r="AL37" s="559"/>
      <c r="AM37" s="559"/>
      <c r="AN37" s="586"/>
      <c r="AO37" s="592"/>
      <c r="AP37" s="576"/>
      <c r="AQ37" s="25"/>
      <c r="AR37" s="550"/>
      <c r="AS37" s="550"/>
      <c r="AT37" s="550"/>
      <c r="AU37" s="550"/>
    </row>
    <row r="38" spans="2:47" ht="11.25" customHeight="1">
      <c r="B38" s="673" t="s">
        <v>152</v>
      </c>
      <c r="C38" s="30">
        <f>IF(AC6="","",AC6)</f>
        <v>1</v>
      </c>
      <c r="D38" s="31" t="s">
        <v>30</v>
      </c>
      <c r="E38" s="32">
        <f>IF(AA6="","",AA6)</f>
        <v>2</v>
      </c>
      <c r="F38" s="117">
        <f>IF(AC10="","",AC10)</f>
        <v>0</v>
      </c>
      <c r="G38" s="31" t="s">
        <v>30</v>
      </c>
      <c r="H38" s="32">
        <f>IF(AA10="","",AA10)</f>
        <v>0</v>
      </c>
      <c r="I38" s="117">
        <f>IF(AC14="","",AC14)</f>
        <v>2</v>
      </c>
      <c r="J38" s="31" t="s">
        <v>30</v>
      </c>
      <c r="K38" s="32">
        <f>IF(AA14="","",AA14)</f>
        <v>2</v>
      </c>
      <c r="L38" s="117">
        <f>IF(AC18="","",AC18)</f>
        <v>4</v>
      </c>
      <c r="M38" s="31" t="s">
        <v>30</v>
      </c>
      <c r="N38" s="32">
        <f>IF(AA18="","",AA18)</f>
        <v>0</v>
      </c>
      <c r="O38" s="117">
        <f>IF(AC22="","",AC22)</f>
        <v>2</v>
      </c>
      <c r="P38" s="31" t="s">
        <v>30</v>
      </c>
      <c r="Q38" s="32">
        <f>IF(AA22="","",AA22)</f>
        <v>1</v>
      </c>
      <c r="R38" s="117">
        <f>IF(AC26="","",AC26)</f>
        <v>1</v>
      </c>
      <c r="S38" s="31" t="s">
        <v>30</v>
      </c>
      <c r="T38" s="32">
        <f>IF(AA26="","",AA26)</f>
        <v>0</v>
      </c>
      <c r="U38" s="117">
        <f>IF(AC30="","",AC30)</f>
        <v>4</v>
      </c>
      <c r="V38" s="31" t="s">
        <v>30</v>
      </c>
      <c r="W38" s="32">
        <f>IF(AA30="","",AA30)</f>
        <v>0</v>
      </c>
      <c r="X38" s="117">
        <f>IF(AC34="","",AC34)</f>
        <v>8</v>
      </c>
      <c r="Y38" s="31" t="s">
        <v>30</v>
      </c>
      <c r="Z38" s="31">
        <f>IF(AA34="","",AA34)</f>
        <v>0</v>
      </c>
      <c r="AA38" s="560"/>
      <c r="AB38" s="561"/>
      <c r="AC38" s="562"/>
      <c r="AD38" s="33">
        <v>3</v>
      </c>
      <c r="AE38" s="31" t="s">
        <v>30</v>
      </c>
      <c r="AF38" s="34">
        <v>0</v>
      </c>
      <c r="AG38" s="551">
        <f>IF(C39="○",1,IF(C39="△",1,IF(C39="●",1)))+IF(F39="○",1,IF(F39="△",1,IF(F39="●",1)))+IF(I39="○",1,IF(I39="△",1,IF(I39="●",1)))+IF(L39="○",1,IF(L39="△",1,IF(L39="●",1)))+IF(O39="○",1,IF(O39="△",1,IF(O39="●",1)))+IF(R39="○",1,IF(R39="△",1,IF(R39="●",1)))+IF(U39="○",1,IF(U39="△",1,IF(U39="●",1)))+IF(X39="○",1,IF(X39="△",1,IF(X39="●",1)))+IF(AD39="○",1,IF(AD39="△",1,IF(AD39="●",1)))+IF(C41="○",1,IF(C41="△",1,IF(C41="●",1)))+IF(F41="○",1,IF(F41="△",1,IF(F41="●",1)))+IF(I41="○",1,IF(I41="△",1,IF(I41="●",1)))+IF(L41="○",1,IF(L41="△",1,IF(L41="●",1)))+IF(O41="○",1,IF(O41="△",1,IF(O41="●",1)))+IF(R41="○",1,IF(R41="△",1,IF(R41="●",1)))+IF(U41="○",1,IF(U41="△",1,IF(U41="●",1)))+IF(X41="○",1,IF(X41="△",1,IF(X41="●",1)))+IF(AD41="○",1,IF(AD41="△",1,IF(AD41="●",1)))</f>
        <v>18</v>
      </c>
      <c r="AH38" s="554">
        <f>AI38*3+AJ38</f>
        <v>41</v>
      </c>
      <c r="AI38" s="557">
        <f>IF(C39="○",1,IF(C39="△",0,IF(C39="●",0)))+IF(F39="○",1,IF(F39="△",0,IF(F39="●",0)))+IF(I39="○",1,IF(I39="△",0,IF(I39="●",0)))+IF(L39="○",1,IF(L39="△",0,IF(L39="●",0)))+IF(O39="○",1,IF(O39="△",0,IF(O39="●",0)))+IF(R39="○",1,IF(R39="△",0,IF(R39="●",0)))+IF(U39="○",1,IF(U39="△",0,IF(U39="●",0)))+IF(X39="○",1,IF(X39="△",0,IF(X39="●",0)))+IF(AD39="○",1,IF(AD39="△",0,IF(AD39="●",0)))+IF(C41="○",1,IF(C41="△",0,IF(C41="●",0)))+IF(F41="○",1,IF(F41="△",0,IF(F41="●",0)))+IF(I41="○",1,IF(I41="△",0,IF(I41="●",0)))+IF(L41="○",1,IF(L41="△",0,IF(L41="●",0)))+IF(O41="○",1,IF(O41="△",0,IF(O41="●",0)))+IF(R41="○",1,IF(R41="△",0,IF(R41="●",0)))+IF(U41="○",1,IF(U41="△",0,IF(U41="●",0)))+IF(X41="○",1,IF(X41="△",0,IF(X41="●",0)))+IF(AD41="○",1,IF(AD41="△",0,IF(AD41="●",0)))</f>
        <v>13</v>
      </c>
      <c r="AJ38" s="557">
        <f>IF(C39="○",0,IF(C39="△",1,IF(C39="●",0)))+IF(F39="○",0,IF(F39="△",1,IF(F39="●",0)))+IF(I39="○",0,IF(I39="△",1,IF(I39="●",0)))+IF(L39="○",0,IF(L39="△",1,IF(L39="●",0)))+IF(O39="○",0,IF(O39="△",1,IF(O39="●",0)))+IF(R39="○",0,IF(R39="△",1,IF(R39="●",0)))+IF(U39="○",0,IF(U39="△",1,IF(U39="●",0)))+IF(X39="○",0,IF(X39="△",1,IF(X39="●",0)))+IF(AD39="○",0,IF(AD39="△",1,IF(AD39="●",0)))+IF(C41="○",0,IF(C41="△",1,IF(C41="●",0)))+IF(F41="○",0,IF(F41="△",1,IF(F41="●",0)))+IF(I41="○",0,IF(I41="△",1,IF(I41="●",0)))+IF(L41="○",0,IF(L41="△",1,IF(L41="●",0)))+IF(O41="○",0,IF(O41="△",1,IF(O41="●",0)))+IF(R41="○",0,IF(R41="△",1,IF(R41="●",0)))+IF(U41="○",0,IF(U41="△",1,IF(U41="●",0)))+IF(X41="○",0,IF(X41="△",1,IF(X41="●",0)))+IF(AD41="○",0,IF(AD41="△",1,IF(AD41="●",0)))</f>
        <v>2</v>
      </c>
      <c r="AK38" s="557">
        <f>IF(C39="○",0,IF(C39="△",0,IF(C39="●",1)))+IF(F39="○",0,IF(F39="△",0,IF(F39="●",1)))+IF(I39="○",0,IF(I39="△",0,IF(I39="●",1)))+IF(L39="○",0,IF(L39="△",0,IF(L39="●",1)))+IF(O39="○",0,IF(O39="△",0,IF(O39="●",1)))+IF(R39="○",0,IF(R39="△",0,IF(R39="●",1)))+IF(U39="○",0,IF(U39="△",0,IF(U39="●",1)))+IF(X39="○",0,IF(X39="△",0,IF(X39="●",1)))+IF(AD39="○",0,IF(AD39="△",0,IF(AD39="●",1)))+IF(C41="○",0,IF(C41="△",0,IF(C41="●",1)))+IF(F41="○",0,IF(F41="△",0,IF(F41="●",1)))+IF(I41="○",0,IF(I41="△",0,IF(I41="●",1)))+IF(L41="○",0,IF(L41="△",0,IF(L41="●",1)))+IF(O41="○",0,IF(O41="△",0,IF(O41="●",1)))+IF(R41="○",0,IF(R41="△",0,IF(R41="●",1)))+IF(U41="○",0,IF(U41="△",0,IF(U41="●",1)))+IF(X41="○",0,IF(X41="△",0,IF(X41="●",1)))+IF(AD41="○",0,IF(AD41="△",0,IF(AD41="●",1)))</f>
        <v>3</v>
      </c>
      <c r="AL38" s="557">
        <f>SUM(C38,F38,I38,L38,O38,R38,U38,X38,AD38)+SUM(C40,F40,I40,L40,O40,R40,U40,X40,AD40)</f>
        <v>63</v>
      </c>
      <c r="AM38" s="557">
        <f>SUM(E38,H38,K38,N38,Q38,T38,W38,Z38,AF38)+SUM(E40,H40,K40,N40,Q40,T40,W40,Z40,AF40)</f>
        <v>9</v>
      </c>
      <c r="AN38" s="569">
        <f>AL38-AM38</f>
        <v>54</v>
      </c>
      <c r="AO38" s="570"/>
      <c r="AP38" s="575">
        <f>RANK(AT38,AT6:AT45)</f>
        <v>1</v>
      </c>
      <c r="AQ38" s="1"/>
      <c r="AR38" s="550">
        <f>RANK(AL38,AL6:AL45,1)</f>
        <v>10</v>
      </c>
      <c r="AS38" s="550">
        <f>RANK(AN38,AN6:AN45,1)</f>
        <v>10</v>
      </c>
      <c r="AT38" s="550">
        <f>AH38*100+AS38*10+AR38</f>
        <v>4210</v>
      </c>
      <c r="AU38" s="550"/>
    </row>
    <row r="39" spans="2:47" ht="11.25" customHeight="1">
      <c r="B39" s="674"/>
      <c r="C39" s="547" t="str">
        <f>IF(C38="","",IF(C38&gt;E38,"○",IF(C38=E38,"△",IF(C38&lt;E38,"●"))))</f>
        <v>●</v>
      </c>
      <c r="D39" s="543"/>
      <c r="E39" s="548"/>
      <c r="F39" s="542" t="str">
        <f>IF(F38="","",IF(F38&gt;H38,"○",IF(F38=H38,"△",IF(F38&lt;H38,"●"))))</f>
        <v>△</v>
      </c>
      <c r="G39" s="543"/>
      <c r="H39" s="548"/>
      <c r="I39" s="542" t="str">
        <f>IF(I38="","",IF(I38&gt;K38,"○",IF(I38=K38,"△",IF(I38&lt;K38,"●"))))</f>
        <v>△</v>
      </c>
      <c r="J39" s="543"/>
      <c r="K39" s="548"/>
      <c r="L39" s="542" t="str">
        <f>IF(L38="","",IF(L38&gt;N38,"○",IF(L38=N38,"△",IF(L38&lt;N38,"●"))))</f>
        <v>○</v>
      </c>
      <c r="M39" s="543"/>
      <c r="N39" s="548"/>
      <c r="O39" s="542" t="str">
        <f>IF(O38="","",IF(O38&gt;Q38,"○",IF(O38=Q38,"△",IF(O38&lt;Q38,"●"))))</f>
        <v>○</v>
      </c>
      <c r="P39" s="543"/>
      <c r="Q39" s="548"/>
      <c r="R39" s="542" t="str">
        <f>IF(R38="","",IF(R38&gt;T38,"○",IF(R38=T38,"△",IF(R38&lt;T38,"●"))))</f>
        <v>○</v>
      </c>
      <c r="S39" s="543"/>
      <c r="T39" s="548"/>
      <c r="U39" s="542" t="str">
        <f>IF(U38="","",IF(U38&gt;W38,"○",IF(U38=W38,"△",IF(U38&lt;W38,"●"))))</f>
        <v>○</v>
      </c>
      <c r="V39" s="543"/>
      <c r="W39" s="548"/>
      <c r="X39" s="542" t="str">
        <f>IF(X38="","",IF(X38&gt;Z38,"○",IF(X38=Z38,"△",IF(X38&lt;Z38,"●"))))</f>
        <v>○</v>
      </c>
      <c r="Y39" s="543"/>
      <c r="Z39" s="543"/>
      <c r="AA39" s="563"/>
      <c r="AB39" s="564"/>
      <c r="AC39" s="565"/>
      <c r="AD39" s="583" t="str">
        <f>IF(AD38="","",IF(AD38&gt;AF38,"○",IF(AD38=AF38,"△",IF(AD38&lt;AF38,"●"))))</f>
        <v>○</v>
      </c>
      <c r="AE39" s="584"/>
      <c r="AF39" s="585"/>
      <c r="AG39" s="552"/>
      <c r="AH39" s="555"/>
      <c r="AI39" s="558"/>
      <c r="AJ39" s="558"/>
      <c r="AK39" s="558"/>
      <c r="AL39" s="558"/>
      <c r="AM39" s="558"/>
      <c r="AN39" s="571"/>
      <c r="AO39" s="572"/>
      <c r="AP39" s="576"/>
      <c r="AQ39" s="1"/>
      <c r="AR39" s="550"/>
      <c r="AS39" s="550"/>
      <c r="AT39" s="550"/>
      <c r="AU39" s="550"/>
    </row>
    <row r="40" spans="2:47" ht="11.25" customHeight="1">
      <c r="B40" s="674"/>
      <c r="C40" s="36">
        <f>IF(AC8="","",AC8)</f>
        <v>3</v>
      </c>
      <c r="D40" s="27" t="s">
        <v>30</v>
      </c>
      <c r="E40" s="37">
        <f>IF(AA8="","",AA8)</f>
        <v>1</v>
      </c>
      <c r="F40" s="39">
        <f>IF(AC12="","",AC12)</f>
        <v>1</v>
      </c>
      <c r="G40" s="27" t="s">
        <v>30</v>
      </c>
      <c r="H40" s="37">
        <f>IF(AA12="","",AA12)</f>
        <v>0</v>
      </c>
      <c r="I40" s="39">
        <f>IF(AC16="","",AC16)</f>
        <v>0</v>
      </c>
      <c r="J40" s="27" t="s">
        <v>30</v>
      </c>
      <c r="K40" s="37">
        <f>IF(AA16="","",AA16)</f>
        <v>1</v>
      </c>
      <c r="L40" s="39">
        <f>IF(AC20="","",AC20)</f>
        <v>4</v>
      </c>
      <c r="M40" s="27" t="s">
        <v>30</v>
      </c>
      <c r="N40" s="37">
        <f>IF(AA20="","",AA20)</f>
        <v>0</v>
      </c>
      <c r="O40" s="39">
        <f>IF(AC24="","",AC24)</f>
        <v>7</v>
      </c>
      <c r="P40" s="27" t="s">
        <v>30</v>
      </c>
      <c r="Q40" s="37">
        <f>IF(AA24="","",AA24)</f>
        <v>0</v>
      </c>
      <c r="R40" s="39">
        <f>IF(AC28="","",AC28)</f>
        <v>1</v>
      </c>
      <c r="S40" s="27" t="s">
        <v>30</v>
      </c>
      <c r="T40" s="37">
        <f>IF(AA28="","",AA28)</f>
        <v>2</v>
      </c>
      <c r="U40" s="39">
        <f>IF(AC32="","",AC32)</f>
        <v>1</v>
      </c>
      <c r="V40" s="27" t="s">
        <v>30</v>
      </c>
      <c r="W40" s="37">
        <f>IF(AA32="","",AA32)</f>
        <v>0</v>
      </c>
      <c r="X40" s="39">
        <f>IF(AC36="","",AC36)</f>
        <v>8</v>
      </c>
      <c r="Y40" s="27" t="s">
        <v>30</v>
      </c>
      <c r="Z40" s="27">
        <f>IF(AA36="","",AA36)</f>
        <v>0</v>
      </c>
      <c r="AA40" s="563"/>
      <c r="AB40" s="564"/>
      <c r="AC40" s="565"/>
      <c r="AD40" s="26">
        <v>13</v>
      </c>
      <c r="AE40" s="27" t="s">
        <v>30</v>
      </c>
      <c r="AF40" s="28">
        <v>0</v>
      </c>
      <c r="AG40" s="552"/>
      <c r="AH40" s="555"/>
      <c r="AI40" s="558"/>
      <c r="AJ40" s="558"/>
      <c r="AK40" s="558"/>
      <c r="AL40" s="558"/>
      <c r="AM40" s="558"/>
      <c r="AN40" s="571"/>
      <c r="AO40" s="572"/>
      <c r="AP40" s="576"/>
      <c r="AQ40" s="1"/>
      <c r="AR40" s="550"/>
      <c r="AS40" s="550"/>
      <c r="AT40" s="550"/>
      <c r="AU40" s="550"/>
    </row>
    <row r="41" spans="2:47" ht="11.25" customHeight="1">
      <c r="B41" s="674"/>
      <c r="C41" s="547" t="str">
        <f>IF(C40="","",IF(C40&gt;E40,"○",IF(C40=E40,"△",IF(C40&lt;E40,"●"))))</f>
        <v>○</v>
      </c>
      <c r="D41" s="543"/>
      <c r="E41" s="548"/>
      <c r="F41" s="542" t="str">
        <f>IF(F40="","",IF(F40&gt;H40,"○",IF(F40=H40,"△",IF(F40&lt;H40,"●"))))</f>
        <v>○</v>
      </c>
      <c r="G41" s="543"/>
      <c r="H41" s="548"/>
      <c r="I41" s="542" t="str">
        <f>IF(I40="","",IF(I40&gt;K40,"○",IF(I40=K40,"△",IF(I40&lt;K40,"●"))))</f>
        <v>●</v>
      </c>
      <c r="J41" s="543"/>
      <c r="K41" s="548"/>
      <c r="L41" s="542" t="str">
        <f>IF(L40="","",IF(L40&gt;N40,"○",IF(L40=N40,"△",IF(L40&lt;N40,"●"))))</f>
        <v>○</v>
      </c>
      <c r="M41" s="543"/>
      <c r="N41" s="548"/>
      <c r="O41" s="542" t="str">
        <f>IF(O40="","",IF(O40&gt;Q40,"○",IF(O40=Q40,"△",IF(O40&lt;Q40,"●"))))</f>
        <v>○</v>
      </c>
      <c r="P41" s="543"/>
      <c r="Q41" s="548"/>
      <c r="R41" s="542" t="str">
        <f>IF(R40="","",IF(R40&gt;T40,"○",IF(R40=T40,"△",IF(R40&lt;T40,"●"))))</f>
        <v>●</v>
      </c>
      <c r="S41" s="543"/>
      <c r="T41" s="548"/>
      <c r="U41" s="542" t="str">
        <f>IF(U40="","",IF(U40&gt;W40,"○",IF(U40=W40,"△",IF(U40&lt;W40,"●"))))</f>
        <v>○</v>
      </c>
      <c r="V41" s="543"/>
      <c r="W41" s="548"/>
      <c r="X41" s="542" t="str">
        <f>IF(X40="","",IF(X40&gt;Z40,"○",IF(X40=Z40,"△",IF(X40&lt;Z40,"●"))))</f>
        <v>○</v>
      </c>
      <c r="Y41" s="543"/>
      <c r="Z41" s="543"/>
      <c r="AA41" s="563"/>
      <c r="AB41" s="564"/>
      <c r="AC41" s="565"/>
      <c r="AD41" s="542" t="str">
        <f>IF(AD40="","",IF(AD40&gt;AF40,"○",IF(AD40=AF40,"△",IF(AD40&lt;AF40,"●"))))</f>
        <v>○</v>
      </c>
      <c r="AE41" s="543"/>
      <c r="AF41" s="548"/>
      <c r="AG41" s="553"/>
      <c r="AH41" s="556"/>
      <c r="AI41" s="559"/>
      <c r="AJ41" s="559"/>
      <c r="AK41" s="559"/>
      <c r="AL41" s="559"/>
      <c r="AM41" s="559"/>
      <c r="AN41" s="593"/>
      <c r="AO41" s="594"/>
      <c r="AP41" s="576"/>
      <c r="AQ41" s="1"/>
      <c r="AR41" s="550"/>
      <c r="AS41" s="550"/>
      <c r="AT41" s="550"/>
      <c r="AU41" s="550"/>
    </row>
    <row r="42" spans="2:47" ht="11.25" customHeight="1">
      <c r="B42" s="671" t="s">
        <v>143</v>
      </c>
      <c r="C42" s="30">
        <f>IF(AF6="","",AF6)</f>
        <v>0</v>
      </c>
      <c r="D42" s="31" t="s">
        <v>30</v>
      </c>
      <c r="E42" s="32">
        <f>IF(AD6="","",AD6)</f>
        <v>3</v>
      </c>
      <c r="F42" s="117">
        <f>IF(AF10="","",AF10)</f>
        <v>4</v>
      </c>
      <c r="G42" s="31" t="s">
        <v>30</v>
      </c>
      <c r="H42" s="32">
        <f>IF(AD10="","",AD10)</f>
        <v>3</v>
      </c>
      <c r="I42" s="117">
        <f>IF(AF14="","",AF14)</f>
        <v>1</v>
      </c>
      <c r="J42" s="31" t="s">
        <v>30</v>
      </c>
      <c r="K42" s="32">
        <f>IF(AD14="","",AD14)</f>
        <v>2</v>
      </c>
      <c r="L42" s="117">
        <f>IF(AF18="","",AF18)</f>
        <v>0</v>
      </c>
      <c r="M42" s="31" t="s">
        <v>30</v>
      </c>
      <c r="N42" s="32">
        <f>IF(AD18="","",AD18)</f>
        <v>6</v>
      </c>
      <c r="O42" s="117">
        <f>IF(AF22="","",AF22)</f>
        <v>0</v>
      </c>
      <c r="P42" s="31" t="s">
        <v>30</v>
      </c>
      <c r="Q42" s="32">
        <f>IF(AD22="","",AD22)</f>
        <v>3</v>
      </c>
      <c r="R42" s="117">
        <f>IF(AF26="","",AF26)</f>
        <v>0</v>
      </c>
      <c r="S42" s="31" t="s">
        <v>30</v>
      </c>
      <c r="T42" s="32">
        <f>IF(AD26="","",AD26)</f>
        <v>1</v>
      </c>
      <c r="U42" s="117">
        <f>IF(AF30="","",AF30)</f>
        <v>0</v>
      </c>
      <c r="V42" s="31" t="s">
        <v>30</v>
      </c>
      <c r="W42" s="32">
        <f>IF(AD30="","",AD30)</f>
        <v>0</v>
      </c>
      <c r="X42" s="117">
        <f>IF(AF34="","",AF34)</f>
        <v>0</v>
      </c>
      <c r="Y42" s="31" t="s">
        <v>30</v>
      </c>
      <c r="Z42" s="31">
        <f>IF(AD34="","",AD34)</f>
        <v>7</v>
      </c>
      <c r="AA42" s="117">
        <f>IF(AF38="","",AF38)</f>
        <v>0</v>
      </c>
      <c r="AB42" s="31" t="s">
        <v>30</v>
      </c>
      <c r="AC42" s="31">
        <f>IF(AD38="","",AD38)</f>
        <v>3</v>
      </c>
      <c r="AD42" s="560"/>
      <c r="AE42" s="561"/>
      <c r="AF42" s="562"/>
      <c r="AG42" s="551">
        <f>IF(C43="○",1,IF(C43="△",1,IF(C43="●",1)))+IF(F43="○",1,IF(F43="△",1,IF(F43="●",1)))+IF(I43="○",1,IF(I43="△",1,IF(I43="●",1)))+IF(L43="○",1,IF(L43="△",1,IF(L43="●",1)))+IF(O43="○",1,IF(O43="△",1,IF(O43="●",1)))+IF(R43="○",1,IF(R43="△",1,IF(R43="●",1)))+IF(U43="○",1,IF(U43="△",1,IF(U43="●",1)))+IF(X43="○",1,IF(X43="△",1,IF(X43="●",1)))+IF(AA43="○",1,IF(AA43="△",1,IF(AA43="●",1)))+IF(C45="○",1,IF(C45="△",1,IF(C45="●",1)))+IF(F45="○",1,IF(F45="△",1,IF(F45="●",1)))+IF(I45="○",1,IF(I45="△",1,IF(I45="●",1)))+IF(L45="○",1,IF(L45="△",1,IF(L45="●",1)))+IF(O45="○",1,IF(O45="△",1,IF(O45="●",1)))+IF(R45="○",1,IF(R45="△",1,IF(R45="●",1)))+IF(U45="○",1,IF(U45="△",1,IF(U45="●",1)))+IF(X45="○",1,IF(X45="△",1,IF(X45="●",1)))+IF(AA45="○",1,IF(AA45="△",1,IF(AA45="●",1)))</f>
        <v>18</v>
      </c>
      <c r="AH42" s="554">
        <f>AI42*3+AJ42</f>
        <v>8</v>
      </c>
      <c r="AI42" s="557">
        <f>IF(C43="○",1,IF(C43="△",0,IF(C43="●",0)))+IF(F43="○",1,IF(F43="△",0,IF(F43="●",0)))+IF(I43="○",1,IF(I43="△",0,IF(I43="●",0)))+IF(L43="○",1,IF(L43="△",0,IF(L43="●",0)))+IF(O43="○",1,IF(O43="△",0,IF(O43="●",0)))+IF(R43="○",1,IF(R43="△",0,IF(R43="●",0)))+IF(U43="○",1,IF(U43="△",0,IF(U43="●",0)))+IF(X43="○",1,IF(X43="△",0,IF(X43="●",0)))+IF(AA43="○",1,IF(AA43="△",0,IF(AA43="●",0)))+IF(C45="○",1,IF(C45="△",0,IF(C45="●",0)))+IF(F45="○",1,IF(F45="△",0,IF(F45="●",0)))+IF(I45="○",1,IF(I45="△",0,IF(I45="●",0)))+IF(L45="○",1,IF(L45="△",0,IF(L45="●",0)))+IF(O45="○",1,IF(O45="△",0,IF(O45="●",0)))+IF(R45="○",1,IF(R45="△",0,IF(R45="●",0)))+IF(U45="○",1,IF(U45="△",0,IF(U45="●",0)))+IF(X45="○",1,IF(X45="△",0,IF(X45="●",0)))+IF(AA45="○",1,IF(AA45="△",0,IF(AA45="●",0)))</f>
        <v>2</v>
      </c>
      <c r="AJ42" s="557">
        <f>IF(C43="○",0,IF(C43="△",1,IF(C43="●",0)))+IF(F43="○",0,IF(F43="△",1,IF(F43="●",0)))+IF(I43="○",0,IF(I43="△",1,IF(I43="●",0)))+IF(L43="○",0,IF(L43="△",1,IF(L43="●",0)))+IF(O43="○",0,IF(O43="△",1,IF(O43="●",0)))+IF(R43="○",0,IF(R43="△",1,IF(R43="●",0)))+IF(U43="○",0,IF(U43="△",1,IF(U43="●",0)))+IF(X43="○",0,IF(X43="△",1,IF(X43="●",0)))+IF(AA43="○",0,IF(AA43="△",1,IF(AA43="●",0)))+IF(C45="○",0,IF(C45="△",1,IF(C45="●",0)))+IF(F45="○",0,IF(F45="△",1,IF(F45="●",0)))+IF(I45="○",0,IF(I45="△",1,IF(I45="●",0)))+IF(L45="○",0,IF(L45="△",1,IF(L45="●",0)))+IF(O45="○",0,IF(O45="△",1,IF(O45="●",0)))+IF(R45="○",0,IF(R45="△",1,IF(R45="●",0)))+IF(U45="○",0,IF(U45="△",1,IF(U45="●",0)))+IF(X45="○",0,IF(X45="△",1,IF(X45="●",0)))+IF(AA45="○",0,IF(AA45="△",1,IF(AA45="●",0)))</f>
        <v>2</v>
      </c>
      <c r="AK42" s="557">
        <f>IF(C43="○",0,IF(C43="△",0,IF(C43="●",1)))+IF(F43="○",0,IF(F43="△",0,IF(F43="●",1)))+IF(I43="○",0,IF(I43="△",0,IF(I43="●",1)))+IF(L43="○",0,IF(L43="△",0,IF(L43="●",1)))+IF(O43="○",0,IF(O43="△",0,IF(O43="●",1)))+IF(R43="○",0,IF(R43="△",0,IF(R43="●",1)))+IF(U43="○",0,IF(U43="△",0,IF(U43="●",1)))+IF(X43="○",0,IF(X43="△",0,IF(X43="●",1)))+IF(AA43="○",0,IF(AA43="△",0,IF(AA43="●",1)))+IF(C45="○",0,IF(C45="△",0,IF(C45="●",1)))+IF(F45="○",0,IF(F45="△",0,IF(F45="●",1)))+IF(I45="○",0,IF(I45="△",0,IF(I45="●",1)))+IF(L45="○",0,IF(L45="△",0,IF(L45="●",1)))+IF(O45="○",0,IF(O45="△",0,IF(O45="●",1)))+IF(R45="○",0,IF(R45="△",0,IF(R45="●",1)))+IF(U45="○",0,IF(U45="△",0,IF(U45="●",1)))+IF(X45="○",0,IF(X45="△",0,IF(X45="●",1)))+IF(AA45="○",0,IF(AA45="△",0,IF(AA45="●",1)))</f>
        <v>14</v>
      </c>
      <c r="AL42" s="557">
        <f>SUM(C42,F42,I42,L42,O42,R42,U42,X42,AA42)+SUM(C44,F44,I44,L44,O44,R44,U44,X44,AA44)</f>
        <v>12</v>
      </c>
      <c r="AM42" s="557">
        <f>SUM(E42,H42,K42,N42,Q42,T42,W42,Z42,AC42,)+SUM(E44,H44,K44,N44,Q44,T44,W44,Z44,AC44)</f>
        <v>61</v>
      </c>
      <c r="AN42" s="569">
        <f>AL42-AM42</f>
        <v>-49</v>
      </c>
      <c r="AO42" s="570"/>
      <c r="AP42" s="575">
        <f>RANK(AT42,AT6:AT45)</f>
        <v>9</v>
      </c>
      <c r="AR42" s="550">
        <f>RANK(AL42,AL6:AL45,1)</f>
        <v>2</v>
      </c>
      <c r="AS42" s="550">
        <f>RANK(AN42,AN6:AN45,1)</f>
        <v>1</v>
      </c>
      <c r="AT42" s="550">
        <f>AH42*100+AS42*10+AR42</f>
        <v>812</v>
      </c>
      <c r="AU42" s="550"/>
    </row>
    <row r="43" spans="2:47" ht="11.25" customHeight="1">
      <c r="B43" s="671"/>
      <c r="C43" s="547" t="str">
        <f>IF(C42="","",IF(C42&gt;E42,"○",IF(C42=E42,"△",IF(C42&lt;E42,"●"))))</f>
        <v>●</v>
      </c>
      <c r="D43" s="543"/>
      <c r="E43" s="548"/>
      <c r="F43" s="542" t="str">
        <f>IF(F42="","",IF(F42&gt;H42,"○",IF(F42=H42,"△",IF(F42&lt;H42,"●"))))</f>
        <v>○</v>
      </c>
      <c r="G43" s="543"/>
      <c r="H43" s="548"/>
      <c r="I43" s="542" t="str">
        <f>IF(I42="","",IF(I42&gt;K42,"○",IF(I42=K42,"△",IF(I42&lt;K42,"●"))))</f>
        <v>●</v>
      </c>
      <c r="J43" s="543"/>
      <c r="K43" s="548"/>
      <c r="L43" s="542" t="str">
        <f>IF(L42="","",IF(L42&gt;N42,"○",IF(L42=N42,"△",IF(L42&lt;N42,"●"))))</f>
        <v>●</v>
      </c>
      <c r="M43" s="543"/>
      <c r="N43" s="548"/>
      <c r="O43" s="542" t="str">
        <f>IF(O42="","",IF(O42&gt;Q42,"○",IF(O42=Q42,"△",IF(O42&lt;Q42,"●"))))</f>
        <v>●</v>
      </c>
      <c r="P43" s="543"/>
      <c r="Q43" s="548"/>
      <c r="R43" s="542" t="str">
        <f>IF(R42="","",IF(R42&gt;T42,"○",IF(R42=T42,"△",IF(R42&lt;T42,"●"))))</f>
        <v>●</v>
      </c>
      <c r="S43" s="543"/>
      <c r="T43" s="548"/>
      <c r="U43" s="542" t="str">
        <f>IF(U42="","",IF(U42&gt;W42,"○",IF(U42=W42,"△",IF(U42&lt;W42,"●"))))</f>
        <v>△</v>
      </c>
      <c r="V43" s="543"/>
      <c r="W43" s="548"/>
      <c r="X43" s="542" t="str">
        <f>IF(X42="","",IF(X42&gt;Z42,"○",IF(X42=Z42,"△",IF(X42&lt;Z42,"●"))))</f>
        <v>●</v>
      </c>
      <c r="Y43" s="543"/>
      <c r="Z43" s="543"/>
      <c r="AA43" s="542" t="str">
        <f>IF(AA42="","",IF(AA42&gt;AC42,"○",IF(AA42=AC42,"△",IF(AA42&lt;AC42,"●"))))</f>
        <v>●</v>
      </c>
      <c r="AB43" s="543"/>
      <c r="AC43" s="543"/>
      <c r="AD43" s="563"/>
      <c r="AE43" s="564"/>
      <c r="AF43" s="565"/>
      <c r="AG43" s="552"/>
      <c r="AH43" s="555"/>
      <c r="AI43" s="558"/>
      <c r="AJ43" s="558"/>
      <c r="AK43" s="558"/>
      <c r="AL43" s="558"/>
      <c r="AM43" s="558"/>
      <c r="AN43" s="571"/>
      <c r="AO43" s="572"/>
      <c r="AP43" s="576"/>
      <c r="AR43" s="550"/>
      <c r="AS43" s="550"/>
      <c r="AT43" s="550"/>
      <c r="AU43" s="550"/>
    </row>
    <row r="44" spans="2:47" ht="11.25" customHeight="1">
      <c r="B44" s="671"/>
      <c r="C44" s="36">
        <f>IF(AF8="","",AF8)</f>
        <v>0</v>
      </c>
      <c r="D44" s="27" t="s">
        <v>30</v>
      </c>
      <c r="E44" s="37">
        <f>IF(AD8="","",AD8)</f>
        <v>3</v>
      </c>
      <c r="F44" s="39">
        <f>IF(AF12="","",AF12)</f>
        <v>2</v>
      </c>
      <c r="G44" s="27" t="s">
        <v>30</v>
      </c>
      <c r="H44" s="37">
        <f>IF(AD12="","",AD12)</f>
        <v>2</v>
      </c>
      <c r="I44" s="39">
        <f>IF(AF16="","",AF16)</f>
        <v>0</v>
      </c>
      <c r="J44" s="27" t="s">
        <v>30</v>
      </c>
      <c r="K44" s="37">
        <f>IF(AD16="","",AD16)</f>
        <v>4</v>
      </c>
      <c r="L44" s="39">
        <f>IF(AF20="","",AF20)</f>
        <v>2</v>
      </c>
      <c r="M44" s="27" t="s">
        <v>30</v>
      </c>
      <c r="N44" s="37">
        <f>IF(AD20="","",AD20)</f>
        <v>3</v>
      </c>
      <c r="O44" s="39">
        <f>IF(AF24="","",AF24)</f>
        <v>2</v>
      </c>
      <c r="P44" s="27" t="s">
        <v>30</v>
      </c>
      <c r="Q44" s="37">
        <f>IF(AD24="","",AD24)</f>
        <v>0</v>
      </c>
      <c r="R44" s="39">
        <f>IF(AF28="","",AF28)</f>
        <v>1</v>
      </c>
      <c r="S44" s="27" t="s">
        <v>30</v>
      </c>
      <c r="T44" s="37">
        <f>IF(AD28="","",AD28)</f>
        <v>3</v>
      </c>
      <c r="U44" s="39">
        <f>IF(AF32="","",AF32)</f>
        <v>0</v>
      </c>
      <c r="V44" s="27" t="s">
        <v>30</v>
      </c>
      <c r="W44" s="37">
        <f>IF(AD32="","",AD32)</f>
        <v>2</v>
      </c>
      <c r="X44" s="39">
        <f>IF(AF36="","",AF36)</f>
        <v>0</v>
      </c>
      <c r="Y44" s="27" t="s">
        <v>30</v>
      </c>
      <c r="Z44" s="27">
        <f>IF(AD36="","",AD36)</f>
        <v>3</v>
      </c>
      <c r="AA44" s="39">
        <f>IF(AF40="","",AF40)</f>
        <v>0</v>
      </c>
      <c r="AB44" s="27" t="s">
        <v>30</v>
      </c>
      <c r="AC44" s="27">
        <f>IF(AD40="","",AD40)</f>
        <v>13</v>
      </c>
      <c r="AD44" s="563"/>
      <c r="AE44" s="564"/>
      <c r="AF44" s="565"/>
      <c r="AG44" s="552"/>
      <c r="AH44" s="555"/>
      <c r="AI44" s="558"/>
      <c r="AJ44" s="558"/>
      <c r="AK44" s="558"/>
      <c r="AL44" s="558"/>
      <c r="AM44" s="558"/>
      <c r="AN44" s="571"/>
      <c r="AO44" s="572"/>
      <c r="AP44" s="576"/>
      <c r="AR44" s="550"/>
      <c r="AS44" s="550"/>
      <c r="AT44" s="550"/>
      <c r="AU44" s="550"/>
    </row>
    <row r="45" spans="2:47" ht="11.25" customHeight="1" thickBot="1">
      <c r="B45" s="672"/>
      <c r="C45" s="544" t="str">
        <f>IF(C44="","",IF(C44&gt;E44,"○",IF(C44=E44,"△",IF(C44&lt;E44,"●"))))</f>
        <v>●</v>
      </c>
      <c r="D45" s="545"/>
      <c r="E45" s="546"/>
      <c r="F45" s="549" t="str">
        <f>IF(F44="","",IF(F44&gt;H44,"○",IF(F44=H44,"△",IF(F44&lt;H44,"●"))))</f>
        <v>△</v>
      </c>
      <c r="G45" s="545"/>
      <c r="H45" s="546"/>
      <c r="I45" s="549" t="str">
        <f>IF(I44="","",IF(I44&gt;K44,"○",IF(I44=K44,"△",IF(I44&lt;K44,"●"))))</f>
        <v>●</v>
      </c>
      <c r="J45" s="545"/>
      <c r="K45" s="546"/>
      <c r="L45" s="549" t="str">
        <f>IF(L44="","",IF(L44&gt;N44,"○",IF(L44=N44,"△",IF(L44&lt;N44,"●"))))</f>
        <v>●</v>
      </c>
      <c r="M45" s="545"/>
      <c r="N45" s="546"/>
      <c r="O45" s="549" t="str">
        <f>IF(O44="","",IF(O44&gt;Q44,"○",IF(O44=Q44,"△",IF(O44&lt;Q44,"●"))))</f>
        <v>○</v>
      </c>
      <c r="P45" s="545"/>
      <c r="Q45" s="546"/>
      <c r="R45" s="549" t="str">
        <f>IF(R44="","",IF(R44&gt;T44,"○",IF(R44=T44,"△",IF(R44&lt;T44,"●"))))</f>
        <v>●</v>
      </c>
      <c r="S45" s="545"/>
      <c r="T45" s="546"/>
      <c r="U45" s="549" t="str">
        <f>IF(U44="","",IF(U44&gt;W44,"○",IF(U44=W44,"△",IF(U44&lt;W44,"●"))))</f>
        <v>●</v>
      </c>
      <c r="V45" s="545"/>
      <c r="W45" s="546"/>
      <c r="X45" s="549" t="str">
        <f>IF(X44="","",IF(X44&gt;Z44,"○",IF(X44=Z44,"△",IF(X44&lt;Z44,"●"))))</f>
        <v>●</v>
      </c>
      <c r="Y45" s="545"/>
      <c r="Z45" s="545"/>
      <c r="AA45" s="549" t="str">
        <f>IF(AA44="","",IF(AA44&gt;AC44,"○",IF(AA44=AC44,"△",IF(AA44&lt;AC44,"●"))))</f>
        <v>●</v>
      </c>
      <c r="AB45" s="545"/>
      <c r="AC45" s="545"/>
      <c r="AD45" s="566"/>
      <c r="AE45" s="567"/>
      <c r="AF45" s="568"/>
      <c r="AG45" s="579"/>
      <c r="AH45" s="580"/>
      <c r="AI45" s="578"/>
      <c r="AJ45" s="578"/>
      <c r="AK45" s="578"/>
      <c r="AL45" s="578"/>
      <c r="AM45" s="578"/>
      <c r="AN45" s="573"/>
      <c r="AO45" s="574"/>
      <c r="AP45" s="577"/>
      <c r="AR45" s="550"/>
      <c r="AS45" s="550"/>
      <c r="AT45" s="550"/>
      <c r="AU45" s="550"/>
    </row>
    <row r="47" spans="2:47" ht="14.25" customHeight="1">
      <c r="Z47" s="1"/>
    </row>
    <row r="48" spans="2:47" ht="13.5" customHeight="1">
      <c r="Z48" s="1"/>
    </row>
    <row r="49" spans="2:26">
      <c r="Z49" s="1"/>
    </row>
    <row r="50" spans="2:26">
      <c r="Z50" s="1"/>
    </row>
    <row r="51" spans="2:26">
      <c r="Z51" s="1"/>
    </row>
    <row r="52" spans="2:26">
      <c r="B52" s="115" t="s">
        <v>84</v>
      </c>
      <c r="C52" s="115" t="s">
        <v>85</v>
      </c>
      <c r="F52" s="115" t="s">
        <v>86</v>
      </c>
      <c r="I52" s="115" t="s">
        <v>87</v>
      </c>
      <c r="L52" s="115" t="s">
        <v>88</v>
      </c>
      <c r="O52" s="115" t="s">
        <v>89</v>
      </c>
      <c r="R52" s="115" t="s">
        <v>90</v>
      </c>
      <c r="U52" s="115" t="s">
        <v>91</v>
      </c>
      <c r="X52" s="115" t="s">
        <v>92</v>
      </c>
    </row>
    <row r="53" spans="2:26">
      <c r="B53" s="115" t="s">
        <v>93</v>
      </c>
      <c r="C53" s="115" t="s">
        <v>94</v>
      </c>
      <c r="F53" s="115" t="s">
        <v>95</v>
      </c>
      <c r="I53" s="115" t="s">
        <v>96</v>
      </c>
      <c r="L53" s="115" t="s">
        <v>97</v>
      </c>
      <c r="O53" s="115" t="s">
        <v>98</v>
      </c>
      <c r="R53" s="115" t="s">
        <v>99</v>
      </c>
      <c r="U53" s="115" t="s">
        <v>100</v>
      </c>
      <c r="X53" s="115" t="s">
        <v>101</v>
      </c>
    </row>
    <row r="54" spans="2:26">
      <c r="B54" s="115" t="s">
        <v>102</v>
      </c>
      <c r="C54" s="115" t="s">
        <v>103</v>
      </c>
      <c r="F54" s="115" t="s">
        <v>104</v>
      </c>
      <c r="I54" s="115" t="s">
        <v>105</v>
      </c>
      <c r="L54" s="115" t="s">
        <v>106</v>
      </c>
      <c r="O54" s="115" t="s">
        <v>107</v>
      </c>
      <c r="R54" s="115" t="s">
        <v>108</v>
      </c>
      <c r="U54" s="115" t="s">
        <v>109</v>
      </c>
      <c r="X54" s="115" t="s">
        <v>110</v>
      </c>
    </row>
    <row r="55" spans="2:26">
      <c r="B55" s="115" t="s">
        <v>111</v>
      </c>
      <c r="C55" s="115" t="s">
        <v>112</v>
      </c>
      <c r="F55" s="115" t="s">
        <v>113</v>
      </c>
      <c r="I55" s="115" t="s">
        <v>114</v>
      </c>
      <c r="L55" s="115" t="s">
        <v>115</v>
      </c>
      <c r="O55" s="115" t="s">
        <v>116</v>
      </c>
      <c r="R55" s="115" t="s">
        <v>117</v>
      </c>
      <c r="U55" s="115" t="s">
        <v>118</v>
      </c>
      <c r="X55" s="115" t="s">
        <v>119</v>
      </c>
    </row>
    <row r="56" spans="2:26">
      <c r="B56" s="115" t="s">
        <v>120</v>
      </c>
      <c r="C56" s="115" t="s">
        <v>121</v>
      </c>
      <c r="F56" s="115" t="s">
        <v>122</v>
      </c>
      <c r="I56" s="115" t="s">
        <v>123</v>
      </c>
      <c r="L56" s="115" t="s">
        <v>124</v>
      </c>
      <c r="O56" s="115" t="s">
        <v>125</v>
      </c>
      <c r="R56" s="115" t="s">
        <v>126</v>
      </c>
      <c r="U56" s="115" t="s">
        <v>127</v>
      </c>
      <c r="X56" s="115" t="s">
        <v>128</v>
      </c>
    </row>
  </sheetData>
  <mergeCells count="336">
    <mergeCell ref="B1:Z1"/>
    <mergeCell ref="AA1:AE1"/>
    <mergeCell ref="AN3:AP3"/>
    <mergeCell ref="AM34:AM37"/>
    <mergeCell ref="AN34:AO37"/>
    <mergeCell ref="C35:E35"/>
    <mergeCell ref="F35:H35"/>
    <mergeCell ref="I35:K35"/>
    <mergeCell ref="L35:N35"/>
    <mergeCell ref="O35:Q35"/>
    <mergeCell ref="R35:T35"/>
    <mergeCell ref="U35:W35"/>
    <mergeCell ref="C37:E37"/>
    <mergeCell ref="AG34:AG37"/>
    <mergeCell ref="AJ34:AJ37"/>
    <mergeCell ref="AL34:AL37"/>
    <mergeCell ref="B34:B37"/>
    <mergeCell ref="X34:Z37"/>
    <mergeCell ref="F37:H37"/>
    <mergeCell ref="I37:K37"/>
    <mergeCell ref="L37:N37"/>
    <mergeCell ref="O37:Q37"/>
    <mergeCell ref="R37:T37"/>
    <mergeCell ref="U37:W37"/>
    <mergeCell ref="AL30:AL33"/>
    <mergeCell ref="O33:Q33"/>
    <mergeCell ref="R33:T33"/>
    <mergeCell ref="X33:Z33"/>
    <mergeCell ref="AH34:AH37"/>
    <mergeCell ref="AI34:AI37"/>
    <mergeCell ref="AK34:AK37"/>
    <mergeCell ref="AN30:AO33"/>
    <mergeCell ref="B30:B33"/>
    <mergeCell ref="U30:W33"/>
    <mergeCell ref="C31:E31"/>
    <mergeCell ref="F31:H31"/>
    <mergeCell ref="I31:K31"/>
    <mergeCell ref="L31:N31"/>
    <mergeCell ref="AG30:AG33"/>
    <mergeCell ref="AJ30:AJ33"/>
    <mergeCell ref="O31:Q31"/>
    <mergeCell ref="R31:T31"/>
    <mergeCell ref="X31:Z31"/>
    <mergeCell ref="C33:E33"/>
    <mergeCell ref="F33:H33"/>
    <mergeCell ref="I33:K33"/>
    <mergeCell ref="L33:N33"/>
    <mergeCell ref="B26:B29"/>
    <mergeCell ref="R26:T29"/>
    <mergeCell ref="X27:Z27"/>
    <mergeCell ref="C29:E29"/>
    <mergeCell ref="F29:H29"/>
    <mergeCell ref="I29:K29"/>
    <mergeCell ref="B22:B25"/>
    <mergeCell ref="R25:T25"/>
    <mergeCell ref="AJ26:AJ29"/>
    <mergeCell ref="C27:E27"/>
    <mergeCell ref="F27:H27"/>
    <mergeCell ref="I27:K27"/>
    <mergeCell ref="L27:N27"/>
    <mergeCell ref="O27:Q27"/>
    <mergeCell ref="U27:W27"/>
    <mergeCell ref="AG26:AG29"/>
    <mergeCell ref="L29:N29"/>
    <mergeCell ref="O29:Q29"/>
    <mergeCell ref="U29:W29"/>
    <mergeCell ref="X29:Z29"/>
    <mergeCell ref="AH26:AH29"/>
    <mergeCell ref="AI26:AI29"/>
    <mergeCell ref="AL18:AL21"/>
    <mergeCell ref="AM18:AM21"/>
    <mergeCell ref="AN18:AO21"/>
    <mergeCell ref="AM22:AM25"/>
    <mergeCell ref="AN22:AO25"/>
    <mergeCell ref="C23:E23"/>
    <mergeCell ref="F23:H23"/>
    <mergeCell ref="I23:K23"/>
    <mergeCell ref="L23:N23"/>
    <mergeCell ref="R23:T23"/>
    <mergeCell ref="U23:W23"/>
    <mergeCell ref="X23:Z23"/>
    <mergeCell ref="C25:E25"/>
    <mergeCell ref="AG22:AG25"/>
    <mergeCell ref="AJ22:AJ25"/>
    <mergeCell ref="AL22:AL25"/>
    <mergeCell ref="O22:Q25"/>
    <mergeCell ref="F25:H25"/>
    <mergeCell ref="I25:K25"/>
    <mergeCell ref="L25:N25"/>
    <mergeCell ref="U25:W25"/>
    <mergeCell ref="X25:Z25"/>
    <mergeCell ref="AH22:AH25"/>
    <mergeCell ref="AI22:AI25"/>
    <mergeCell ref="AH14:AH17"/>
    <mergeCell ref="AI14:AI17"/>
    <mergeCell ref="AK14:AK17"/>
    <mergeCell ref="B18:B21"/>
    <mergeCell ref="L18:N21"/>
    <mergeCell ref="C19:E19"/>
    <mergeCell ref="F19:H19"/>
    <mergeCell ref="I19:K19"/>
    <mergeCell ref="O19:Q19"/>
    <mergeCell ref="AG18:AG21"/>
    <mergeCell ref="AJ18:AJ21"/>
    <mergeCell ref="R19:T19"/>
    <mergeCell ref="U19:W19"/>
    <mergeCell ref="X19:Z19"/>
    <mergeCell ref="C21:E21"/>
    <mergeCell ref="F21:H21"/>
    <mergeCell ref="I21:K21"/>
    <mergeCell ref="O21:Q21"/>
    <mergeCell ref="R21:T21"/>
    <mergeCell ref="U21:W21"/>
    <mergeCell ref="X21:Z21"/>
    <mergeCell ref="X13:Z13"/>
    <mergeCell ref="B14:B17"/>
    <mergeCell ref="I14:K17"/>
    <mergeCell ref="X15:Z15"/>
    <mergeCell ref="C17:E17"/>
    <mergeCell ref="F17:H17"/>
    <mergeCell ref="L17:N17"/>
    <mergeCell ref="B10:B13"/>
    <mergeCell ref="R13:T13"/>
    <mergeCell ref="C15:E15"/>
    <mergeCell ref="F15:H15"/>
    <mergeCell ref="L15:N15"/>
    <mergeCell ref="O15:Q15"/>
    <mergeCell ref="R15:T15"/>
    <mergeCell ref="U15:W15"/>
    <mergeCell ref="O17:Q17"/>
    <mergeCell ref="R17:T17"/>
    <mergeCell ref="U17:W17"/>
    <mergeCell ref="X17:Z17"/>
    <mergeCell ref="U7:W7"/>
    <mergeCell ref="X7:Z7"/>
    <mergeCell ref="F9:H9"/>
    <mergeCell ref="AG6:AG9"/>
    <mergeCell ref="AJ6:AJ9"/>
    <mergeCell ref="AL6:AL9"/>
    <mergeCell ref="AM10:AM13"/>
    <mergeCell ref="AN10:AO13"/>
    <mergeCell ref="C11:E11"/>
    <mergeCell ref="I11:K11"/>
    <mergeCell ref="L11:N11"/>
    <mergeCell ref="O11:Q11"/>
    <mergeCell ref="R11:T11"/>
    <mergeCell ref="U11:W11"/>
    <mergeCell ref="X11:Z11"/>
    <mergeCell ref="C13:E13"/>
    <mergeCell ref="AG10:AG13"/>
    <mergeCell ref="AJ10:AJ13"/>
    <mergeCell ref="AL10:AL13"/>
    <mergeCell ref="F10:H13"/>
    <mergeCell ref="I13:K13"/>
    <mergeCell ref="L13:N13"/>
    <mergeCell ref="O13:Q13"/>
    <mergeCell ref="U13:W13"/>
    <mergeCell ref="U5:W5"/>
    <mergeCell ref="X5:Z5"/>
    <mergeCell ref="AN5:AO5"/>
    <mergeCell ref="B6:B9"/>
    <mergeCell ref="C6:E9"/>
    <mergeCell ref="C5:E5"/>
    <mergeCell ref="F5:H5"/>
    <mergeCell ref="I5:K5"/>
    <mergeCell ref="L5:N5"/>
    <mergeCell ref="O5:Q5"/>
    <mergeCell ref="R5:T5"/>
    <mergeCell ref="I9:K9"/>
    <mergeCell ref="L9:N9"/>
    <mergeCell ref="O9:Q9"/>
    <mergeCell ref="R9:T9"/>
    <mergeCell ref="U9:W9"/>
    <mergeCell ref="X9:Z9"/>
    <mergeCell ref="AM6:AM9"/>
    <mergeCell ref="AN6:AO9"/>
    <mergeCell ref="F7:H7"/>
    <mergeCell ref="I7:K7"/>
    <mergeCell ref="L7:N7"/>
    <mergeCell ref="O7:Q7"/>
    <mergeCell ref="R7:T7"/>
    <mergeCell ref="AM1:AP1"/>
    <mergeCell ref="AA5:AC5"/>
    <mergeCell ref="AD5:AF5"/>
    <mergeCell ref="AT5:AU5"/>
    <mergeCell ref="AH6:AH9"/>
    <mergeCell ref="AI6:AI9"/>
    <mergeCell ref="AK6:AK9"/>
    <mergeCell ref="AP6:AP9"/>
    <mergeCell ref="AR6:AR9"/>
    <mergeCell ref="AS6:AS9"/>
    <mergeCell ref="AT6:AU9"/>
    <mergeCell ref="AA7:AC7"/>
    <mergeCell ref="AD7:AF7"/>
    <mergeCell ref="AA9:AC9"/>
    <mergeCell ref="AD9:AF9"/>
    <mergeCell ref="AH10:AH13"/>
    <mergeCell ref="AI10:AI13"/>
    <mergeCell ref="AK10:AK13"/>
    <mergeCell ref="AP10:AP13"/>
    <mergeCell ref="AR10:AR13"/>
    <mergeCell ref="AS10:AS13"/>
    <mergeCell ref="AT10:AU13"/>
    <mergeCell ref="AA11:AC11"/>
    <mergeCell ref="AD11:AF11"/>
    <mergeCell ref="AA13:AC13"/>
    <mergeCell ref="AD13:AF13"/>
    <mergeCell ref="AP14:AP17"/>
    <mergeCell ref="AR14:AR17"/>
    <mergeCell ref="AS14:AS17"/>
    <mergeCell ref="AT14:AU17"/>
    <mergeCell ref="AA15:AC15"/>
    <mergeCell ref="AD15:AF15"/>
    <mergeCell ref="AA17:AC17"/>
    <mergeCell ref="AD17:AF17"/>
    <mergeCell ref="AH18:AH21"/>
    <mergeCell ref="AI18:AI21"/>
    <mergeCell ref="AK18:AK21"/>
    <mergeCell ref="AP18:AP21"/>
    <mergeCell ref="AR18:AR21"/>
    <mergeCell ref="AS18:AS21"/>
    <mergeCell ref="AT18:AU21"/>
    <mergeCell ref="AA19:AC19"/>
    <mergeCell ref="AD19:AF19"/>
    <mergeCell ref="AA21:AC21"/>
    <mergeCell ref="AD21:AF21"/>
    <mergeCell ref="AJ14:AJ17"/>
    <mergeCell ref="AL14:AL17"/>
    <mergeCell ref="AM14:AM17"/>
    <mergeCell ref="AN14:AO17"/>
    <mergeCell ref="AG14:AG17"/>
    <mergeCell ref="AK22:AK25"/>
    <mergeCell ref="AP22:AP25"/>
    <mergeCell ref="AR22:AR25"/>
    <mergeCell ref="AS22:AS25"/>
    <mergeCell ref="AT22:AU25"/>
    <mergeCell ref="AA23:AC23"/>
    <mergeCell ref="AD23:AF23"/>
    <mergeCell ref="AA25:AC25"/>
    <mergeCell ref="AD25:AF25"/>
    <mergeCell ref="AP26:AP29"/>
    <mergeCell ref="AR26:AR29"/>
    <mergeCell ref="AS26:AS29"/>
    <mergeCell ref="AT26:AU29"/>
    <mergeCell ref="AA27:AC27"/>
    <mergeCell ref="AD27:AF27"/>
    <mergeCell ref="AA29:AC29"/>
    <mergeCell ref="AD29:AF29"/>
    <mergeCell ref="AH30:AH33"/>
    <mergeCell ref="AI30:AI33"/>
    <mergeCell ref="AK30:AK33"/>
    <mergeCell ref="AP30:AP33"/>
    <mergeCell ref="AR30:AR33"/>
    <mergeCell ref="AS30:AS33"/>
    <mergeCell ref="AT30:AU33"/>
    <mergeCell ref="AA31:AC31"/>
    <mergeCell ref="AD31:AF31"/>
    <mergeCell ref="AA33:AC33"/>
    <mergeCell ref="AD33:AF33"/>
    <mergeCell ref="AL26:AL29"/>
    <mergeCell ref="AM26:AM29"/>
    <mergeCell ref="AN26:AO29"/>
    <mergeCell ref="AK26:AK29"/>
    <mergeCell ref="AM30:AM33"/>
    <mergeCell ref="AP34:AP37"/>
    <mergeCell ref="AR34:AR37"/>
    <mergeCell ref="AS34:AS37"/>
    <mergeCell ref="AT34:AU37"/>
    <mergeCell ref="AA35:AC35"/>
    <mergeCell ref="AD35:AF35"/>
    <mergeCell ref="AA37:AC37"/>
    <mergeCell ref="AD37:AF37"/>
    <mergeCell ref="B38:B41"/>
    <mergeCell ref="AA38:AC41"/>
    <mergeCell ref="AG38:AG41"/>
    <mergeCell ref="AH38:AH41"/>
    <mergeCell ref="AI38:AI41"/>
    <mergeCell ref="AJ38:AJ41"/>
    <mergeCell ref="AK38:AK41"/>
    <mergeCell ref="AL38:AL41"/>
    <mergeCell ref="AM38:AM41"/>
    <mergeCell ref="AN38:AO41"/>
    <mergeCell ref="AP38:AP41"/>
    <mergeCell ref="AR38:AR41"/>
    <mergeCell ref="AS38:AS41"/>
    <mergeCell ref="AT38:AU41"/>
    <mergeCell ref="C39:E39"/>
    <mergeCell ref="F39:H39"/>
    <mergeCell ref="I39:K39"/>
    <mergeCell ref="L39:N39"/>
    <mergeCell ref="O39:Q39"/>
    <mergeCell ref="R39:T39"/>
    <mergeCell ref="U39:W39"/>
    <mergeCell ref="X39:Z39"/>
    <mergeCell ref="AD39:AF39"/>
    <mergeCell ref="C41:E41"/>
    <mergeCell ref="F41:H41"/>
    <mergeCell ref="I41:K41"/>
    <mergeCell ref="L41:N41"/>
    <mergeCell ref="O41:Q41"/>
    <mergeCell ref="R41:T41"/>
    <mergeCell ref="U41:W41"/>
    <mergeCell ref="X41:Z41"/>
    <mergeCell ref="AD41:AF41"/>
    <mergeCell ref="B42:B45"/>
    <mergeCell ref="AD42:AF45"/>
    <mergeCell ref="AG42:AG45"/>
    <mergeCell ref="AH42:AH45"/>
    <mergeCell ref="AI42:AI45"/>
    <mergeCell ref="AJ42:AJ45"/>
    <mergeCell ref="AK42:AK45"/>
    <mergeCell ref="AL42:AL45"/>
    <mergeCell ref="AM42:AM45"/>
    <mergeCell ref="AN42:AO45"/>
    <mergeCell ref="AP42:AP45"/>
    <mergeCell ref="AR42:AR45"/>
    <mergeCell ref="AS42:AS45"/>
    <mergeCell ref="AT42:AU45"/>
    <mergeCell ref="C43:E43"/>
    <mergeCell ref="F43:H43"/>
    <mergeCell ref="I43:K43"/>
    <mergeCell ref="L43:N43"/>
    <mergeCell ref="O43:Q43"/>
    <mergeCell ref="R43:T43"/>
    <mergeCell ref="U43:W43"/>
    <mergeCell ref="X43:Z43"/>
    <mergeCell ref="AA43:AC43"/>
    <mergeCell ref="C45:E45"/>
    <mergeCell ref="F45:H45"/>
    <mergeCell ref="I45:K45"/>
    <mergeCell ref="L45:N45"/>
    <mergeCell ref="O45:Q45"/>
    <mergeCell ref="R45:T45"/>
    <mergeCell ref="U45:W45"/>
    <mergeCell ref="X45:Z45"/>
    <mergeCell ref="AA45:AC45"/>
  </mergeCells>
  <phoneticPr fontId="2"/>
  <conditionalFormatting sqref="C35:W35 C39:Z39 C43:AC43">
    <cfRule type="cellIs" priority="1" stopIfTrue="1" operator="equal">
      <formula>"△"</formula>
    </cfRule>
  </conditionalFormatting>
  <conditionalFormatting sqref="C27:Q27">
    <cfRule type="cellIs" priority="3" stopIfTrue="1" operator="equal">
      <formula>"△"</formula>
    </cfRule>
  </conditionalFormatting>
  <conditionalFormatting sqref="C13:E13 C17:H17 C21:K21 C29:Q29 C33:T33 C37:W37 C25:N25 U29:AF29 I13:AF13 X33:AF33 L17:AF17 O21:AF21 R25:AF25 C41:Z41 AA37:AF37 AD41:AF41 C45:AC45">
    <cfRule type="cellIs" priority="12" stopIfTrue="1" operator="equal">
      <formula>"△"</formula>
    </cfRule>
  </conditionalFormatting>
  <conditionalFormatting sqref="C11:E11">
    <cfRule type="cellIs" priority="10" stopIfTrue="1" operator="equal">
      <formula>"△"</formula>
    </cfRule>
  </conditionalFormatting>
  <conditionalFormatting sqref="C10">
    <cfRule type="expression" priority="9" stopIfTrue="1">
      <formula>H8</formula>
    </cfRule>
  </conditionalFormatting>
  <conditionalFormatting sqref="C15:H15">
    <cfRule type="cellIs" priority="8" stopIfTrue="1" operator="equal">
      <formula>"△"</formula>
    </cfRule>
  </conditionalFormatting>
  <conditionalFormatting sqref="C19:K19">
    <cfRule type="cellIs" priority="7" stopIfTrue="1" operator="equal">
      <formula>"△"</formula>
    </cfRule>
  </conditionalFormatting>
  <conditionalFormatting sqref="C23:H23 L23:N23">
    <cfRule type="cellIs" priority="6" stopIfTrue="1" operator="equal">
      <formula>"△"</formula>
    </cfRule>
  </conditionalFormatting>
  <conditionalFormatting sqref="I23:K23">
    <cfRule type="cellIs" priority="5" stopIfTrue="1" operator="equal">
      <formula>"△"</formula>
    </cfRule>
  </conditionalFormatting>
  <conditionalFormatting sqref="I23:K23">
    <cfRule type="cellIs" priority="4" stopIfTrue="1" operator="equal">
      <formula>"△"</formula>
    </cfRule>
  </conditionalFormatting>
  <conditionalFormatting sqref="C31:T31">
    <cfRule type="cellIs" priority="2" stopIfTrue="1" operator="equal">
      <formula>"△"</formula>
    </cfRule>
  </conditionalFormatting>
  <conditionalFormatting sqref="F9:AF9 F7:AF7 I11:AF11 L15:AF15 O19:AF19 R23:AF23 U27:AF27 X31:AF31 AA35:AF35 AD39:AF39 AQ7 AQ9 AQ11 AQ15 AQ19 AQ23 AQ27 AQ31">
    <cfRule type="cellIs" priority="13" stopIfTrue="1" operator="equal">
      <formula>"△"</formula>
    </cfRule>
  </conditionalFormatting>
  <conditionalFormatting sqref="C12">
    <cfRule type="expression" priority="11" stopIfTrue="1">
      <formula>H6</formula>
    </cfRule>
  </conditionalFormatting>
  <pageMargins left="0.31496062992125984" right="0" top="0.35433070866141736" bottom="0.35433070866141736" header="0.31496062992125984" footer="0.31496062992125984"/>
  <pageSetup paperSize="9" scale="66"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P46"/>
  <sheetViews>
    <sheetView workbookViewId="0">
      <selection activeCell="AS37" sqref="AS37"/>
    </sheetView>
  </sheetViews>
  <sheetFormatPr defaultRowHeight="13.5"/>
  <cols>
    <col min="1" max="1" width="5" style="123" customWidth="1"/>
    <col min="2" max="2" width="7.5" style="123" customWidth="1"/>
    <col min="3" max="35" width="2.5" style="123" customWidth="1"/>
    <col min="36" max="36" width="5" style="123" customWidth="1"/>
    <col min="37" max="38" width="3.875" style="123" customWidth="1"/>
    <col min="39" max="44" width="3.75" style="123" customWidth="1"/>
    <col min="45" max="46" width="7.5" style="123" customWidth="1"/>
    <col min="47" max="47" width="9" style="123"/>
    <col min="48" max="48" width="6.375" style="123" customWidth="1"/>
    <col min="49" max="49" width="2.25" style="123" customWidth="1"/>
    <col min="50" max="50" width="8.5" style="123" bestFit="1" customWidth="1"/>
    <col min="51" max="51" width="6.375" style="123" customWidth="1"/>
    <col min="52" max="52" width="7.125" style="123" bestFit="1" customWidth="1"/>
    <col min="53" max="16384" width="9" style="123"/>
  </cols>
  <sheetData>
    <row r="1" spans="1:42" ht="17.25">
      <c r="B1" s="643" t="str">
        <f>[1]Ｔ１!B1:Z1</f>
        <v>高円宮杯U-18サッカーリーグ2018・徳島県Tリーグ　　</v>
      </c>
      <c r="C1" s="643"/>
      <c r="D1" s="643"/>
      <c r="E1" s="643"/>
      <c r="F1" s="643"/>
      <c r="G1" s="643"/>
      <c r="H1" s="643"/>
      <c r="I1" s="643"/>
      <c r="J1" s="643"/>
      <c r="K1" s="643"/>
      <c r="L1" s="643"/>
      <c r="M1" s="643"/>
      <c r="N1" s="643"/>
      <c r="O1" s="643"/>
      <c r="P1" s="643"/>
      <c r="Q1" s="643"/>
      <c r="R1" s="643"/>
      <c r="S1" s="643"/>
      <c r="T1" s="643"/>
      <c r="U1" s="643"/>
      <c r="V1" s="643"/>
      <c r="W1" s="643"/>
      <c r="X1" s="643"/>
      <c r="Y1" s="643"/>
      <c r="Z1" s="643"/>
      <c r="AA1" s="643" t="s">
        <v>300</v>
      </c>
      <c r="AB1" s="643"/>
      <c r="AC1" s="643"/>
      <c r="AD1" s="643"/>
      <c r="AE1" s="643"/>
      <c r="AF1" s="21"/>
      <c r="AG1" s="21"/>
      <c r="AH1" s="21"/>
      <c r="AI1" s="21"/>
      <c r="AJ1" s="21"/>
      <c r="AK1" s="163" t="s">
        <v>73</v>
      </c>
      <c r="AL1" s="163">
        <f>'Ｔ1'!AL3</f>
        <v>18</v>
      </c>
      <c r="AM1" s="163" t="s">
        <v>11</v>
      </c>
      <c r="AN1" s="644" t="s">
        <v>266</v>
      </c>
      <c r="AO1" s="644"/>
      <c r="AP1" s="644"/>
    </row>
    <row r="2" spans="1:42" ht="21.75" thickBot="1">
      <c r="B2" s="20"/>
      <c r="C2" s="6"/>
      <c r="D2" s="6"/>
      <c r="E2" s="6"/>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6"/>
      <c r="AL2" s="174"/>
      <c r="AM2" s="174"/>
      <c r="AN2" s="175"/>
      <c r="AO2" s="175"/>
    </row>
    <row r="3" spans="1:42" ht="36" thickBot="1">
      <c r="B3" s="176"/>
      <c r="C3" s="660" t="str">
        <f>B4</f>
        <v>富岡東</v>
      </c>
      <c r="D3" s="661"/>
      <c r="E3" s="662"/>
      <c r="F3" s="707" t="str">
        <f>B8</f>
        <v>海部</v>
      </c>
      <c r="G3" s="708"/>
      <c r="H3" s="709"/>
      <c r="I3" s="649" t="str">
        <f>B12</f>
        <v>文理</v>
      </c>
      <c r="J3" s="650"/>
      <c r="K3" s="651"/>
      <c r="L3" s="710" t="str">
        <f>B16</f>
        <v>阿南工</v>
      </c>
      <c r="M3" s="711"/>
      <c r="N3" s="712"/>
      <c r="O3" s="675" t="str">
        <f>B20</f>
        <v>小松島S</v>
      </c>
      <c r="P3" s="676"/>
      <c r="Q3" s="677"/>
      <c r="R3" s="625" t="str">
        <f>B24</f>
        <v>鳴門S</v>
      </c>
      <c r="S3" s="626"/>
      <c r="T3" s="627"/>
      <c r="U3" s="622" t="str">
        <f>B28</f>
        <v>城ノ内S</v>
      </c>
      <c r="V3" s="623"/>
      <c r="W3" s="624"/>
      <c r="X3" s="687" t="str">
        <f>B32</f>
        <v>城南S</v>
      </c>
      <c r="Y3" s="688"/>
      <c r="Z3" s="713"/>
      <c r="AA3" s="2" t="s">
        <v>0</v>
      </c>
      <c r="AB3" s="177" t="s">
        <v>1</v>
      </c>
      <c r="AC3" s="3" t="s">
        <v>2</v>
      </c>
      <c r="AD3" s="4" t="s">
        <v>3</v>
      </c>
      <c r="AE3" s="164" t="s">
        <v>4</v>
      </c>
      <c r="AF3" s="3" t="s">
        <v>5</v>
      </c>
      <c r="AG3" s="3" t="s">
        <v>6</v>
      </c>
      <c r="AH3" s="637" t="s">
        <v>7</v>
      </c>
      <c r="AI3" s="638"/>
      <c r="AJ3" s="84" t="s">
        <v>8</v>
      </c>
      <c r="AK3" s="21"/>
      <c r="AL3" s="178" t="s">
        <v>9</v>
      </c>
      <c r="AM3" s="179" t="s">
        <v>28</v>
      </c>
      <c r="AN3" s="714" t="s">
        <v>301</v>
      </c>
      <c r="AO3" s="714"/>
    </row>
    <row r="4" spans="1:42" ht="11.25" customHeight="1">
      <c r="A4" s="13"/>
      <c r="B4" s="652" t="s">
        <v>302</v>
      </c>
      <c r="C4" s="655"/>
      <c r="D4" s="656"/>
      <c r="E4" s="657"/>
      <c r="F4" s="22">
        <v>1</v>
      </c>
      <c r="G4" s="23" t="s">
        <v>303</v>
      </c>
      <c r="H4" s="24">
        <v>4</v>
      </c>
      <c r="I4" s="22">
        <v>3</v>
      </c>
      <c r="J4" s="23" t="s">
        <v>303</v>
      </c>
      <c r="K4" s="24">
        <v>1</v>
      </c>
      <c r="L4" s="22">
        <v>0</v>
      </c>
      <c r="M4" s="23" t="s">
        <v>303</v>
      </c>
      <c r="N4" s="24">
        <v>1</v>
      </c>
      <c r="O4" s="22">
        <v>1</v>
      </c>
      <c r="P4" s="23" t="s">
        <v>303</v>
      </c>
      <c r="Q4" s="24">
        <v>1</v>
      </c>
      <c r="R4" s="22">
        <v>0</v>
      </c>
      <c r="S4" s="23" t="s">
        <v>303</v>
      </c>
      <c r="T4" s="24">
        <v>4</v>
      </c>
      <c r="U4" s="22">
        <v>1</v>
      </c>
      <c r="V4" s="23" t="s">
        <v>303</v>
      </c>
      <c r="W4" s="24">
        <v>1</v>
      </c>
      <c r="X4" s="22">
        <v>0</v>
      </c>
      <c r="Y4" s="23" t="s">
        <v>303</v>
      </c>
      <c r="Z4" s="181">
        <v>1</v>
      </c>
      <c r="AA4" s="669">
        <f>IF(F5="○",1,IF(F5="△",1,IF(F5="●",1)))+IF(I5="○",1,IF(I5="△",1,IF(I5="●",1)))+IF(L5="○",1,IF(L5="△",1,IF(L5="●",1)))+IF(O5="○",1,IF(O5="△",1,IF(O5="●",1)))+IF(R5="○",1,IF(R5="△",1,IF(R5="●",1)))+IF(U5="○",1,IF(U5="△",1,IF(U5="●",1)))+IF(X5="○",1,IF(X5="△",1,IF(X5="●",1)))+IF(F7="○",1,IF(F7="△",1,IF(F7="●",1)))+IF(I7="○",1,IF(I7="△",1,IF(I7="●",1)))+IF(L7="○",1,IF(L7="△",1,IF(L7="●",1)))+IF(O7="○",1,IF(O7="△",1,IF(O7="●",1)))+IF(R7="○",1,IF(R7="△",1,IF(R7="●",1)))+IF(U7="○",1,IF(U7="△",1,IF(U7="●",1)))+IF(X7="○",1,IF(X7="△",1,IF(X7="●",1)))</f>
        <v>14</v>
      </c>
      <c r="AB4" s="715">
        <f>AC4*3+AD4</f>
        <v>12</v>
      </c>
      <c r="AC4" s="636">
        <f>IF(F5="○",1,IF(F5="△",0,IF(F5="●",0)))+IF(I5="○",1,IF(I5="△",0,IF(I5="●",0)))+IF(L5="○",1,IF(L5="△",0,IF(L5="●",0)))+IF(O5="○",1,IF(O5="△",0,IF(O5="●",0)))+IF(R5="○",1,IF(R5="△",0,IF(R5="●",0)))+IF(U5="○",1,IF(U5="△",0,IF(U5="●",0)))+IF(X5="○",1,IF(X5="△",0,IF(X5="●",0)))+IF(F7="○",1,IF(F7="△",0,IF(F7="●",0)))+IF(I7="○",1,IF(I7="△",0,IF(I7="●",0)))+IF(L7="○",1,IF(L7="△",0,IF(L7="●",0)))+IF(O7="○",1,IF(O7="△",0,IF(O7="●",0)))+IF(R7="○",1,IF(R7="△",0,IF(R7="●",0)))+IF(U7="○",1,IF(U7="△",0,IF(U7="●",0)))+IF(X7="○",1,IF(X7="△",0,IF(X7="●",0)))</f>
        <v>3</v>
      </c>
      <c r="AD4" s="636">
        <f>IF(F5="○",0,IF(F5="△",1,IF(F5="●",0)))+IF(I5="○",0,IF(I5="△",1,IF(I5="●",0)))+IF(L5="○",0,IF(L5="△",1,IF(L5="●",0)))+IF(O5="○",0,IF(O5="△",1,IF(O5="●",0)))+IF(R5="○",0,IF(R5="△",1,IF(R5="●",0)))+IF(U5="○",0,IF(U5="△",1,IF(U5="●",0)))+IF(X5="○",0,IF(X5="△",1,IF(X5="●",0)))+IF(F7="○",0,IF(F7="△",1,IF(F7="●",0)))+IF(I7="○",0,IF(I7="△",1,IF(I7="●",0)))+IF(L7="○",0,IF(L7="△",1,IF(L7="●",0)))+IF(O7="○",0,IF(O7="△",1,IF(O7="●",0)))+IF(R7="○",0,IF(R7="△",1,IF(R7="●",0)))+IF(U7="○",0,IF(U7="△",1,IF(U7="●",0)))+IF(X7="○",0,IF(X7="△",1,IF(X7="●",0)))</f>
        <v>3</v>
      </c>
      <c r="AE4" s="636">
        <f>IF(F5="○",0,IF(F5="△",0,IF(F5="●",1)))+IF(I5="○",0,IF(I5="△",0,IF(I5="●",1)))+IF(L5="○",0,IF(L5="△",0,IF(L5="●",1)))+IF(O5="○",0,IF(O5="△",0,IF(O5="●",1)))+IF(R5="○",0,IF(R5="△",0,IF(R5="●",1)))+IF(U5="○",0,IF(U5="△",0,IF(U5="●",1)))+IF(X5="○",0,IF(X5="△",0,IF(X5="●",1)))+IF(F7="○",0,IF(F7="△",0,IF(F7="●",1)))+IF(I7="○",0,IF(I7="△",0,IF(I7="●",1)))+IF(L7="○",0,IF(L7="△",0,IF(L7="●",1)))+IF(O7="○",0,IF(O7="△",0,IF(O7="●",1)))+IF(R7="○",0,IF(R7="△",0,IF(R7="●",1)))+IF(U7="○",0,IF(U7="△",0,IF(U7="●",1)))+IF(X7="○",0,IF(X7="△",0,IF(X7="●",1)))</f>
        <v>8</v>
      </c>
      <c r="AF4" s="636">
        <f>SUM(F4,I4,L4,O4,R4,U4,X4)+SUM(F6,I6,L6,O6,R6,U6,X6)</f>
        <v>18</v>
      </c>
      <c r="AG4" s="636">
        <f>SUM(H4,K4,N4,Q4,T4,W4,Z4)+SUM(H6,K6,N6,Q6,T6,W6,Z6)</f>
        <v>28</v>
      </c>
      <c r="AH4" s="719">
        <f>AF4-AG4</f>
        <v>-10</v>
      </c>
      <c r="AI4" s="720"/>
      <c r="AJ4" s="725">
        <f>RANK(AN4,AN4:AN35)</f>
        <v>5</v>
      </c>
      <c r="AK4" s="25"/>
      <c r="AL4" s="550">
        <f>RANK(AF4,AF4:AF35,1)</f>
        <v>3</v>
      </c>
      <c r="AM4" s="550">
        <f>RANK(AH4,AH4:AH35,1)</f>
        <v>4</v>
      </c>
      <c r="AN4" s="550">
        <f>AB4*100+AM4*10+AL4</f>
        <v>1243</v>
      </c>
      <c r="AO4" s="550"/>
    </row>
    <row r="5" spans="1:42" ht="11.25" customHeight="1">
      <c r="A5" s="13"/>
      <c r="B5" s="653"/>
      <c r="C5" s="658"/>
      <c r="D5" s="564"/>
      <c r="E5" s="565"/>
      <c r="F5" s="583" t="str">
        <f>IF(F4="","",IF(F4&gt;H4,"○",IF(F4=H4,"△",IF(F4&lt;H4,"●"))))</f>
        <v>●</v>
      </c>
      <c r="G5" s="584"/>
      <c r="H5" s="585"/>
      <c r="I5" s="583" t="str">
        <f>IF(I4="","",IF(I4&gt;K4,"○",IF(I4=K4,"△",IF(I4&lt;K4,"●"))))</f>
        <v>○</v>
      </c>
      <c r="J5" s="584"/>
      <c r="K5" s="585"/>
      <c r="L5" s="583" t="str">
        <f>IF(L4="","",IF(L4&gt;N4,"○",IF(L4=N4,"△",IF(L4&lt;N4,"●"))))</f>
        <v>●</v>
      </c>
      <c r="M5" s="584"/>
      <c r="N5" s="585"/>
      <c r="O5" s="583" t="str">
        <f>IF(O4="","",IF(O4&gt;Q4,"○",IF(O4=Q4,"△",IF(O4&lt;Q4,"●"))))</f>
        <v>△</v>
      </c>
      <c r="P5" s="584"/>
      <c r="Q5" s="585"/>
      <c r="R5" s="583" t="str">
        <f>IF(R4="","",IF(R4&gt;T4,"○",IF(R4=T4,"△",IF(R4&lt;T4,"●"))))</f>
        <v>●</v>
      </c>
      <c r="S5" s="584"/>
      <c r="T5" s="585"/>
      <c r="U5" s="583" t="str">
        <f>IF(U4="","",IF(U4&gt;W4,"○",IF(U4=W4,"△",IF(U4&lt;W4,"●"))))</f>
        <v>△</v>
      </c>
      <c r="V5" s="584"/>
      <c r="W5" s="585"/>
      <c r="X5" s="583" t="str">
        <f>IF(X4="","",IF(X4&gt;Z4,"○",IF(X4=Z4,"△",IF(X4&lt;Z4,"●"))))</f>
        <v>●</v>
      </c>
      <c r="Y5" s="584"/>
      <c r="Z5" s="718"/>
      <c r="AA5" s="552"/>
      <c r="AB5" s="716"/>
      <c r="AC5" s="558"/>
      <c r="AD5" s="558"/>
      <c r="AE5" s="558"/>
      <c r="AF5" s="558"/>
      <c r="AG5" s="558"/>
      <c r="AH5" s="721"/>
      <c r="AI5" s="722"/>
      <c r="AJ5" s="576"/>
      <c r="AK5" s="25"/>
      <c r="AL5" s="550"/>
      <c r="AM5" s="550"/>
      <c r="AN5" s="550"/>
      <c r="AO5" s="550"/>
    </row>
    <row r="6" spans="1:42" ht="11.25" customHeight="1">
      <c r="A6" s="13"/>
      <c r="B6" s="653"/>
      <c r="C6" s="658"/>
      <c r="D6" s="564"/>
      <c r="E6" s="565"/>
      <c r="F6" s="26">
        <v>3</v>
      </c>
      <c r="G6" s="27" t="s">
        <v>304</v>
      </c>
      <c r="H6" s="28">
        <v>1</v>
      </c>
      <c r="I6" s="26">
        <v>3</v>
      </c>
      <c r="J6" s="27" t="s">
        <v>304</v>
      </c>
      <c r="K6" s="28">
        <v>3</v>
      </c>
      <c r="L6" s="26">
        <v>3</v>
      </c>
      <c r="M6" s="27" t="s">
        <v>304</v>
      </c>
      <c r="N6" s="28">
        <v>0</v>
      </c>
      <c r="O6" s="26">
        <v>2</v>
      </c>
      <c r="P6" s="27" t="s">
        <v>304</v>
      </c>
      <c r="Q6" s="28">
        <v>4</v>
      </c>
      <c r="R6" s="26">
        <v>1</v>
      </c>
      <c r="S6" s="27" t="s">
        <v>304</v>
      </c>
      <c r="T6" s="28">
        <v>2</v>
      </c>
      <c r="U6" s="26">
        <v>0</v>
      </c>
      <c r="V6" s="27" t="s">
        <v>304</v>
      </c>
      <c r="W6" s="28">
        <v>2</v>
      </c>
      <c r="X6" s="26">
        <v>0</v>
      </c>
      <c r="Y6" s="27" t="s">
        <v>304</v>
      </c>
      <c r="Z6" s="182">
        <v>3</v>
      </c>
      <c r="AA6" s="552"/>
      <c r="AB6" s="716"/>
      <c r="AC6" s="558"/>
      <c r="AD6" s="558"/>
      <c r="AE6" s="558"/>
      <c r="AF6" s="558"/>
      <c r="AG6" s="558"/>
      <c r="AH6" s="721"/>
      <c r="AI6" s="722"/>
      <c r="AJ6" s="576"/>
      <c r="AK6" s="25"/>
      <c r="AL6" s="550"/>
      <c r="AM6" s="550"/>
      <c r="AN6" s="550"/>
      <c r="AO6" s="550"/>
    </row>
    <row r="7" spans="1:42" ht="11.25" customHeight="1">
      <c r="A7" s="13"/>
      <c r="B7" s="654"/>
      <c r="C7" s="659"/>
      <c r="D7" s="602"/>
      <c r="E7" s="603"/>
      <c r="F7" s="586" t="str">
        <f>IF(F6="","",IF(F6&gt;H6,"○",IF(F6=H6,"△",IF(F6&lt;H6,"●"))))</f>
        <v>○</v>
      </c>
      <c r="G7" s="587"/>
      <c r="H7" s="588"/>
      <c r="I7" s="586" t="str">
        <f>IF(I6="","",IF(I6&gt;K6,"○",IF(I6=K6,"△",IF(I6&lt;K6,"●"))))</f>
        <v>△</v>
      </c>
      <c r="J7" s="587"/>
      <c r="K7" s="588"/>
      <c r="L7" s="586" t="str">
        <f>IF(L6="","",IF(L6&gt;N6,"○",IF(L6=N6,"△",IF(L6&lt;N6,"●"))))</f>
        <v>○</v>
      </c>
      <c r="M7" s="587"/>
      <c r="N7" s="588"/>
      <c r="O7" s="586" t="str">
        <f>IF(O6="","",IF(O6&gt;Q6,"○",IF(O6=Q6,"△",IF(O6&lt;Q6,"●"))))</f>
        <v>●</v>
      </c>
      <c r="P7" s="587"/>
      <c r="Q7" s="588"/>
      <c r="R7" s="586" t="str">
        <f>IF(R6="","",IF(R6&gt;T6,"○",IF(R6=T6,"△",IF(R6&lt;T6,"●"))))</f>
        <v>●</v>
      </c>
      <c r="S7" s="587"/>
      <c r="T7" s="588"/>
      <c r="U7" s="586" t="str">
        <f>IF(U6="","",IF(U6&gt;W6,"○",IF(U6=W6,"△",IF(U6&lt;W6,"●"))))</f>
        <v>●</v>
      </c>
      <c r="V7" s="587"/>
      <c r="W7" s="588"/>
      <c r="X7" s="586" t="str">
        <f>IF(X6="","",IF(X6&gt;Z6,"○",IF(X6=Z6,"△",IF(X6&lt;Z6,"●"))))</f>
        <v>●</v>
      </c>
      <c r="Y7" s="587"/>
      <c r="Z7" s="592"/>
      <c r="AA7" s="553"/>
      <c r="AB7" s="717"/>
      <c r="AC7" s="559"/>
      <c r="AD7" s="559"/>
      <c r="AE7" s="559"/>
      <c r="AF7" s="559"/>
      <c r="AG7" s="559"/>
      <c r="AH7" s="723"/>
      <c r="AI7" s="724"/>
      <c r="AJ7" s="576"/>
      <c r="AK7" s="25"/>
      <c r="AL7" s="550"/>
      <c r="AM7" s="550"/>
      <c r="AN7" s="550"/>
      <c r="AO7" s="550"/>
    </row>
    <row r="8" spans="1:42" ht="11.25" customHeight="1">
      <c r="A8" s="13"/>
      <c r="B8" s="726" t="s">
        <v>305</v>
      </c>
      <c r="C8" s="30">
        <f>IF(H4="","",H4)</f>
        <v>4</v>
      </c>
      <c r="D8" s="31" t="s">
        <v>306</v>
      </c>
      <c r="E8" s="32">
        <f>IF(F4="","",F4)</f>
        <v>1</v>
      </c>
      <c r="F8" s="560"/>
      <c r="G8" s="561"/>
      <c r="H8" s="562"/>
      <c r="I8" s="33">
        <v>5</v>
      </c>
      <c r="J8" s="31" t="s">
        <v>306</v>
      </c>
      <c r="K8" s="34">
        <v>0</v>
      </c>
      <c r="L8" s="33">
        <v>8</v>
      </c>
      <c r="M8" s="31" t="s">
        <v>306</v>
      </c>
      <c r="N8" s="34">
        <v>2</v>
      </c>
      <c r="O8" s="33">
        <v>4</v>
      </c>
      <c r="P8" s="31" t="s">
        <v>306</v>
      </c>
      <c r="Q8" s="34">
        <v>1</v>
      </c>
      <c r="R8" s="33">
        <v>0</v>
      </c>
      <c r="S8" s="31" t="s">
        <v>306</v>
      </c>
      <c r="T8" s="34">
        <v>6</v>
      </c>
      <c r="U8" s="33">
        <v>3</v>
      </c>
      <c r="V8" s="31" t="s">
        <v>306</v>
      </c>
      <c r="W8" s="34">
        <v>3</v>
      </c>
      <c r="X8" s="33">
        <v>1</v>
      </c>
      <c r="Y8" s="31" t="s">
        <v>306</v>
      </c>
      <c r="Z8" s="183">
        <v>3</v>
      </c>
      <c r="AA8" s="551">
        <f>IF(C9="○",1,IF(C9="△",1,IF(C9="●",1)))+IF(I9="○",1,IF(I9="△",1,IF(I9="●",1)))+IF(L9="○",1,IF(L9="△",1,IF(L9="●",1)))+IF(O9="○",1,IF(O9="△",1,IF(O9="●",1)))+IF(R9="○",1,IF(R9="△",1,IF(R9="●",1)))+IF(U9="○",1,IF(U9="△",1,IF(U9="●",1)))+IF(X9="○",1,IF(X9="△",1,IF(X9="●",1)))+IF(C11="○",1,IF(C11="△",1,IF(C11="●",1)))+IF(I11="○",1,IF(I11="△",1,IF(I11="●",1)))+IF(L11="○",1,IF(L11="△",1,IF(L11="●",1)))+IF(O11="○",1,IF(O11="△",1,IF(O11="●",1)))+IF(R11="○",1,IF(R11="△",1,IF(R11="●",1)))+IF(U11="○",1,IF(U11="△",1,IF(U11="●",1)))+IF(X11="○",1,IF(X11="△",1,IF(X11="●",1)))</f>
        <v>14</v>
      </c>
      <c r="AB8" s="729">
        <f>AC8*3+AD8</f>
        <v>26</v>
      </c>
      <c r="AC8" s="557">
        <f>IF(C9="○",1,IF(C9="△",0,IF(C9="●",0)))+IF(I9="○",1,IF(I9="△",0,IF(I9="●",0)))+IF(L9="○",1,IF(L9="△",0,IF(L9="●",0)))+IF(O9="○",1,IF(O9="△",0,IF(O9="●",0)))+IF(R9="○",1,IF(R9="△",0,IF(R9="●",0)))+IF(U9="○",1,IF(U9="△",0,IF(U9="●",0)))+IF(X9="○",1,IF(X9="△",0,IF(X9="●",0)))+IF(C11="○",1,IF(C11="△",0,IF(C11="●",0)))+IF(I11="○",1,IF(I11="△",0,IF(I11="●",0)))+IF(L11="○",1,IF(L11="△",0,IF(L11="●",0)))+IF(O11="○",1,IF(O11="△",0,IF(O11="●",0)))+IF(R11="○",1,IF(R11="△",0,IF(R11="●",0)))+IF(U11="○",1,IF(U11="△",0,IF(U11="●",0)))+IF(X11="○",1,IF(X11="△",0,IF(X11="●",0)))</f>
        <v>8</v>
      </c>
      <c r="AD8" s="557">
        <f>IF(C9="○",0,IF(C9="△",1,IF(C9="●",0)))+IF(I9="○",0,IF(I9="△",1,IF(I9="●",0)))+IF(L9="○",0,IF(L9="△",1,IF(L9="●",0)))+IF(O9="○",0,IF(O9="△",1,IF(O9="●",0)))+IF(R9="○",0,IF(R9="△",1,IF(R9="●",0)))+IF(U9="○",0,IF(U9="△",1,IF(U9="●",0)))+IF(X9="○",0,IF(X9="△",1,IF(X9="●",0)))+IF(C11="○",0,IF(C11="△",1,IF(C11="●",0)))+IF(I11="○",0,IF(I11="△",1,IF(I11="●",0)))+IF(L11="○",0,IF(L11="△",1,IF(L11="●",0)))+IF(O11="○",0,IF(O11="△",1,IF(O11="●",0)))+IF(R11="○",0,IF(R11="△",1,IF(R11="●",0)))+IF(U11="○",0,IF(U11="△",1,IF(U11="●",0)))+IF(X11="○",0,IF(X11="△",1,IF(X11="●",0)))</f>
        <v>2</v>
      </c>
      <c r="AE8" s="557">
        <f>IF(C9="○",0,IF(C9="△",0,IF(C9="●",1)))+IF(I9="○",0,IF(I9="△",0,IF(I9="●",1)))+IF(L9="○",0,IF(L9="△",0,IF(L9="●",1)))+IF(O9="○",0,IF(O9="△",0,IF(O9="●",1)))+IF(R9="○",0,IF(R9="△",0,IF(R9="●",1)))+IF(U9="○",0,IF(U9="△",0,IF(U9="●",1)))+IF(X9="○",0,IF(X9="△",0,IF(X9="●",1)))+IF(C11="○",0,IF(C11="△",0,IF(C11="●",1)))+IF(I11="○",0,IF(I11="△",0,IF(I11="●",1)))+IF(L11="○",0,IF(L11="△",0,IF(L11="●",1)))+IF(O11="○",0,IF(O11="△",0,IF(O11="●",1)))+IF(R11="○",0,IF(R11="△",0,IF(R11="●",1)))+IF(U11="○",0,IF(U11="△",0,IF(U11="●",1)))+IF(X11="○",0,IF(X11="△",0,IF(X11="●",1)))</f>
        <v>4</v>
      </c>
      <c r="AF8" s="557">
        <f>SUM(C8,I8,L8,O8,R8,U8,X8)+SUM(C10,I10,L10,O10,R10,U10,X10)</f>
        <v>48</v>
      </c>
      <c r="AG8" s="557">
        <f>SUM(E8,K8,N8,Q8,T8,W8,Z8)+SUM(E10,K10,N10,Q10,T10,W10,Z10)</f>
        <v>32</v>
      </c>
      <c r="AH8" s="569">
        <f>AF8-AG8</f>
        <v>16</v>
      </c>
      <c r="AI8" s="570"/>
      <c r="AJ8" s="575">
        <f>RANK(AN8,AN4:AN35)</f>
        <v>4</v>
      </c>
      <c r="AK8" s="25"/>
      <c r="AL8" s="550">
        <f>RANK(AF8,AF4:AF35,1)</f>
        <v>7</v>
      </c>
      <c r="AM8" s="550">
        <f>RANK(AH8,AH4:AH35,1)</f>
        <v>6</v>
      </c>
      <c r="AN8" s="550">
        <f>AB8*100+AM8*10+AL8</f>
        <v>2667</v>
      </c>
      <c r="AO8" s="550"/>
    </row>
    <row r="9" spans="1:42" ht="11.25" customHeight="1">
      <c r="A9" s="13"/>
      <c r="B9" s="727"/>
      <c r="C9" s="542" t="str">
        <f>IF(C8="","",IF(C8&gt;E8,"○",IF(C8=E8,"△",IF(C8&lt;E8,"●"))))</f>
        <v>○</v>
      </c>
      <c r="D9" s="543"/>
      <c r="E9" s="548"/>
      <c r="F9" s="563"/>
      <c r="G9" s="564"/>
      <c r="H9" s="565"/>
      <c r="I9" s="542" t="str">
        <f>IF(I8="","",IF(I8&gt;K8,"○",IF(I8=K8,"△",IF(I8&lt;K8,"●"))))</f>
        <v>○</v>
      </c>
      <c r="J9" s="543"/>
      <c r="K9" s="548"/>
      <c r="L9" s="542" t="str">
        <f>IF(L8="","",IF(L8&gt;N8,"○",IF(L8=N8,"△",IF(L8&lt;N8,"●"))))</f>
        <v>○</v>
      </c>
      <c r="M9" s="543"/>
      <c r="N9" s="548"/>
      <c r="O9" s="542" t="str">
        <f>IF(O8="","",IF(O8&gt;Q8,"○",IF(O8=Q8,"△",IF(O8&lt;Q8,"●"))))</f>
        <v>○</v>
      </c>
      <c r="P9" s="543"/>
      <c r="Q9" s="548"/>
      <c r="R9" s="542" t="str">
        <f>IF(R8="","",IF(R8&gt;T8,"○",IF(R8=T8,"△",IF(R8&lt;T8,"●"))))</f>
        <v>●</v>
      </c>
      <c r="S9" s="543"/>
      <c r="T9" s="548"/>
      <c r="U9" s="542" t="str">
        <f>IF(U8="","",IF(U8&gt;W8,"○",IF(U8=W8,"△",IF(U8&lt;W8,"●"))))</f>
        <v>△</v>
      </c>
      <c r="V9" s="543"/>
      <c r="W9" s="548"/>
      <c r="X9" s="542" t="str">
        <f>IF(X8="","",IF(X8&gt;Z8,"○",IF(X8=Z8,"△",IF(X8&lt;Z8,"●"))))</f>
        <v>●</v>
      </c>
      <c r="Y9" s="543"/>
      <c r="Z9" s="548"/>
      <c r="AA9" s="552"/>
      <c r="AB9" s="716"/>
      <c r="AC9" s="558"/>
      <c r="AD9" s="558"/>
      <c r="AE9" s="558"/>
      <c r="AF9" s="558"/>
      <c r="AG9" s="558"/>
      <c r="AH9" s="571"/>
      <c r="AI9" s="572"/>
      <c r="AJ9" s="576"/>
      <c r="AK9" s="25"/>
      <c r="AL9" s="550"/>
      <c r="AM9" s="550"/>
      <c r="AN9" s="550"/>
      <c r="AO9" s="550"/>
    </row>
    <row r="10" spans="1:42" ht="11.25" customHeight="1">
      <c r="A10" s="13"/>
      <c r="B10" s="727"/>
      <c r="C10" s="36">
        <f>IF(H6="","",H6)</f>
        <v>1</v>
      </c>
      <c r="D10" s="27" t="s">
        <v>306</v>
      </c>
      <c r="E10" s="37">
        <f>IF(F6="","",F6)</f>
        <v>3</v>
      </c>
      <c r="F10" s="563"/>
      <c r="G10" s="564"/>
      <c r="H10" s="565"/>
      <c r="I10" s="26">
        <v>4</v>
      </c>
      <c r="J10" s="27" t="s">
        <v>306</v>
      </c>
      <c r="K10" s="28">
        <v>2</v>
      </c>
      <c r="L10" s="26">
        <v>8</v>
      </c>
      <c r="M10" s="27" t="s">
        <v>306</v>
      </c>
      <c r="N10" s="28">
        <v>3</v>
      </c>
      <c r="O10" s="26">
        <v>4</v>
      </c>
      <c r="P10" s="27" t="s">
        <v>306</v>
      </c>
      <c r="Q10" s="28">
        <v>2</v>
      </c>
      <c r="R10" s="26">
        <v>3</v>
      </c>
      <c r="S10" s="27" t="s">
        <v>306</v>
      </c>
      <c r="T10" s="28">
        <v>2</v>
      </c>
      <c r="U10" s="26">
        <v>2</v>
      </c>
      <c r="V10" s="27" t="s">
        <v>306</v>
      </c>
      <c r="W10" s="28">
        <v>3</v>
      </c>
      <c r="X10" s="26">
        <v>1</v>
      </c>
      <c r="Y10" s="27" t="s">
        <v>306</v>
      </c>
      <c r="Z10" s="182">
        <v>1</v>
      </c>
      <c r="AA10" s="552"/>
      <c r="AB10" s="716"/>
      <c r="AC10" s="558"/>
      <c r="AD10" s="558"/>
      <c r="AE10" s="558"/>
      <c r="AF10" s="558"/>
      <c r="AG10" s="558"/>
      <c r="AH10" s="571"/>
      <c r="AI10" s="572"/>
      <c r="AJ10" s="576"/>
      <c r="AK10" s="25"/>
      <c r="AL10" s="550"/>
      <c r="AM10" s="550"/>
      <c r="AN10" s="550"/>
      <c r="AO10" s="550"/>
    </row>
    <row r="11" spans="1:42" ht="11.25" customHeight="1">
      <c r="A11" s="13"/>
      <c r="B11" s="728"/>
      <c r="C11" s="604" t="str">
        <f>IF(C10="","",IF(C10&gt;E10,"○",IF(C10=E10,"△",IF(C10&lt;E10,"●"))))</f>
        <v>●</v>
      </c>
      <c r="D11" s="587"/>
      <c r="E11" s="588"/>
      <c r="F11" s="601"/>
      <c r="G11" s="602"/>
      <c r="H11" s="603"/>
      <c r="I11" s="586" t="str">
        <f>IF(I10="","",IF(I10&gt;K10,"○",IF(I10=K10,"△",IF(I10&lt;K10,"●"))))</f>
        <v>○</v>
      </c>
      <c r="J11" s="587"/>
      <c r="K11" s="588"/>
      <c r="L11" s="586" t="str">
        <f>IF(L10="","",IF(L10&gt;N10,"○",IF(L10=N10,"△",IF(L10&lt;N10,"●"))))</f>
        <v>○</v>
      </c>
      <c r="M11" s="587"/>
      <c r="N11" s="588"/>
      <c r="O11" s="586" t="str">
        <f>IF(O10="","",IF(O10&gt;Q10,"○",IF(O10=Q10,"△",IF(O10&lt;Q10,"●"))))</f>
        <v>○</v>
      </c>
      <c r="P11" s="587"/>
      <c r="Q11" s="588"/>
      <c r="R11" s="586" t="str">
        <f>IF(R10="","",IF(R10&gt;T10,"○",IF(R10=T10,"△",IF(R10&lt;T10,"●"))))</f>
        <v>○</v>
      </c>
      <c r="S11" s="587"/>
      <c r="T11" s="588"/>
      <c r="U11" s="586" t="str">
        <f>IF(U10="","",IF(U10&gt;W10,"○",IF(U10=W10,"△",IF(U10&lt;W10,"●"))))</f>
        <v>●</v>
      </c>
      <c r="V11" s="587"/>
      <c r="W11" s="588"/>
      <c r="X11" s="586" t="str">
        <f>IF(X10="","",IF(X10&gt;Z10,"○",IF(X10=Z10,"△",IF(X10&lt;Z10,"●"))))</f>
        <v>△</v>
      </c>
      <c r="Y11" s="587"/>
      <c r="Z11" s="592"/>
      <c r="AA11" s="553"/>
      <c r="AB11" s="717"/>
      <c r="AC11" s="559"/>
      <c r="AD11" s="559"/>
      <c r="AE11" s="559"/>
      <c r="AF11" s="559"/>
      <c r="AG11" s="559"/>
      <c r="AH11" s="593"/>
      <c r="AI11" s="594"/>
      <c r="AJ11" s="605"/>
      <c r="AK11" s="25"/>
      <c r="AL11" s="550"/>
      <c r="AM11" s="550"/>
      <c r="AN11" s="550"/>
      <c r="AO11" s="550"/>
    </row>
    <row r="12" spans="1:42" ht="11.25" customHeight="1">
      <c r="A12" s="13"/>
      <c r="B12" s="695" t="s">
        <v>307</v>
      </c>
      <c r="C12" s="30">
        <f>IF(K4="","",K4)</f>
        <v>1</v>
      </c>
      <c r="D12" s="31" t="s">
        <v>308</v>
      </c>
      <c r="E12" s="32">
        <f>IF(I4="","",I4)</f>
        <v>3</v>
      </c>
      <c r="F12" s="162">
        <f>IF(K8="","",K8)</f>
        <v>0</v>
      </c>
      <c r="G12" s="31" t="s">
        <v>308</v>
      </c>
      <c r="H12" s="32">
        <f>IF(I8="","",I8)</f>
        <v>5</v>
      </c>
      <c r="I12" s="560"/>
      <c r="J12" s="561"/>
      <c r="K12" s="562"/>
      <c r="L12" s="33">
        <v>4</v>
      </c>
      <c r="M12" s="31" t="s">
        <v>308</v>
      </c>
      <c r="N12" s="34">
        <v>1</v>
      </c>
      <c r="O12" s="33">
        <v>2</v>
      </c>
      <c r="P12" s="31" t="s">
        <v>308</v>
      </c>
      <c r="Q12" s="34">
        <v>1</v>
      </c>
      <c r="R12" s="33">
        <v>0</v>
      </c>
      <c r="S12" s="31" t="s">
        <v>308</v>
      </c>
      <c r="T12" s="34">
        <v>4</v>
      </c>
      <c r="U12" s="33">
        <v>0</v>
      </c>
      <c r="V12" s="31" t="s">
        <v>308</v>
      </c>
      <c r="W12" s="34">
        <v>6</v>
      </c>
      <c r="X12" s="35">
        <v>0</v>
      </c>
      <c r="Y12" s="31" t="s">
        <v>308</v>
      </c>
      <c r="Z12" s="183">
        <v>3</v>
      </c>
      <c r="AA12" s="551">
        <f>IF(C13="○",1,IF(C13="△",1,IF(C13="●",1)))+IF(F13="○",1,IF(F13="△",1,IF(F13="●",1)))+IF(L13="○",1,IF(L13="△",1,IF(L13="●",1)))+IF(O13="○",1,IF(O13="△",1,IF(O13="●",1)))+IF(R13="○",1,IF(R13="△",1,IF(R13="●",1)))+IF(U13="○",1,IF(U13="△",1,IF(U13="●",1)))+IF(X13="○",1,IF(X13="△",1,IF(X13="●",1)))+IF(C15="○",1,IF(C15="△",1,IF(C15="●",1)))+IF(F15="○",1,IF(F15="△",1,IF(F15="●",1)))+IF(L15="○",1,IF(L15="△",1,IF(L15="●",1)))+IF(O15="○",1,IF(O15="△",1,IF(O15="●",1)))+IF(R15="○",1,IF(R15="△",1,IF(R15="●",1)))+IF(U15="○",1,IF(U15="△",1,IF(U15="●",1)))+IF(X15="○",1,IF(X15="△",1,IF(X15="●",1)))</f>
        <v>14</v>
      </c>
      <c r="AB12" s="729">
        <f>AC12*3+AD12</f>
        <v>10</v>
      </c>
      <c r="AC12" s="557">
        <f>IF(F13="○",1,IF(F13="△",0,IF(F13="●",0)))+IF(C13="○",1,IF(C13="△",0,IF(C13="●",0)))+IF(L13="○",1,IF(L13="△",0,IF(L13="●",0)))+IF(O13="○",1,IF(O13="△",0,IF(O13="●",0)))+IF(R13="○",1,IF(R13="△",0,IF(R13="●",0)))+IF(U13="○",1,IF(U13="△",0,IF(U13="●",0)))+IF(X13="○",1,IF(X13="△",0,IF(X13="●",0)))+IF(F15="○",1,IF(F15="△",0,IF(F15="●",0)))+IF(C15="○",1,IF(C15="△",0,IF(C15="●",0)))+IF(L15="○",1,IF(L15="△",0,IF(L15="●",0)))+IF(O15="○",1,IF(O15="△",0,IF(O15="●",0)))+IF(R15="○",1,IF(R15="△",0,IF(R15="●",0)))+IF(U15="○",1,IF(U15="△",0,IF(U15="●",0)))+IF(X15="○",1,IF(X15="△",0,IF(X15="●",0)))</f>
        <v>3</v>
      </c>
      <c r="AD12" s="557">
        <f>IF(F13="○",0,IF(F13="△",1,IF(F13="●",0)))+IF(C13="○",0,IF(C13="△",1,IF(C13="●",0)))+IF(L13="○",0,IF(L13="△",1,IF(L13="●",0)))+IF(O13="○",0,IF(O13="△",1,IF(O13="●",0)))+IF(R13="○",0,IF(R13="△",1,IF(R13="●",0)))+IF(U13="○",0,IF(U13="△",1,IF(U13="●",0)))+IF(X13="○",0,IF(X13="△",1,IF(X13="●",0)))+IF(F15="○",0,IF(F15="△",1,IF(F15="●",0)))+IF(C15="○",0,IF(C15="△",1,IF(C15="●",0)))+IF(L15="○",0,IF(L15="△",1,IF(L15="●",0)))+IF(O15="○",0,IF(O15="△",1,IF(O15="●",0)))+IF(R15="○",0,IF(R15="△",1,IF(R15="●",0)))+IF(U15="○",0,IF(U15="△",1,IF(U15="●",0)))+IF(X15="○",0,IF(X15="△",1,IF(X15="●",0)))</f>
        <v>1</v>
      </c>
      <c r="AE12" s="557">
        <f>IF(F13="○",0,IF(F13="△",0,IF(F13="●",1)))+IF(C13="○",0,IF(C13="△",0,IF(C13="●",1)))+IF(L13="○",0,IF(L13="△",0,IF(L13="●",1)))+IF(O13="○",0,IF(O13="△",0,IF(O13="●",1)))+IF(R13="○",0,IF(R13="△",0,IF(R13="●",1)))+IF(U13="○",0,IF(U13="△",0,IF(U13="●",1)))+IF(X13="○",0,IF(X13="△",0,IF(X13="●",1)))+IF(F15="○",0,IF(F15="△",0,IF(F15="●",1)))+IF(C15="○",0,IF(C15="△",0,IF(C15="●",1)))+IF(L15="○",0,IF(L15="△",0,IF(L15="●",1)))+IF(O15="○",0,IF(O15="△",0,IF(O15="●",1)))+IF(R15="○",0,IF(R15="△",0,IF(R15="●",1)))+IF(U15="○",0,IF(U15="△",0,IF(U15="●",1)))+IF(X15="○",0,IF(X15="△",0,IF(X15="●",1)))</f>
        <v>10</v>
      </c>
      <c r="AF12" s="557">
        <f>SUM(F12,C12,L12,O12,R12,U12,X12)+SUM(F14,C14,L14,O14,R14,U14,X14)</f>
        <v>19</v>
      </c>
      <c r="AG12" s="557">
        <f>SUM(H12,E12,N12,Q12,T12,W12,Z12)+SUM(H14,E14,N14,Q14,T14,W14,Z14)</f>
        <v>39</v>
      </c>
      <c r="AH12" s="589">
        <f>AF12-AG12</f>
        <v>-20</v>
      </c>
      <c r="AI12" s="590"/>
      <c r="AJ12" s="575">
        <f>RANK(AN12,AN4:AN35)</f>
        <v>7</v>
      </c>
      <c r="AK12" s="25"/>
      <c r="AL12" s="550">
        <f>RANK(AF12,AF4:AF35,1)</f>
        <v>4</v>
      </c>
      <c r="AM12" s="550">
        <f>RANK(AH12,AH4:AH35,1)</f>
        <v>3</v>
      </c>
      <c r="AN12" s="550">
        <f>AB12*100+AM12*10+AL12</f>
        <v>1034</v>
      </c>
      <c r="AO12" s="550"/>
    </row>
    <row r="13" spans="1:42" ht="11.25" customHeight="1">
      <c r="A13" s="13"/>
      <c r="B13" s="696"/>
      <c r="C13" s="542" t="str">
        <f>IF(C12="","",IF(C12&gt;E12,"○",IF(C12=E12,"△",IF(C12&lt;E12,"●"))))</f>
        <v>●</v>
      </c>
      <c r="D13" s="543"/>
      <c r="E13" s="548"/>
      <c r="F13" s="542" t="str">
        <f>IF(F12="","",IF(F12&gt;H12,"○",IF(F12=H12,"△",IF(F12&lt;H12,"●"))))</f>
        <v>●</v>
      </c>
      <c r="G13" s="543"/>
      <c r="H13" s="548"/>
      <c r="I13" s="563"/>
      <c r="J13" s="564"/>
      <c r="K13" s="565"/>
      <c r="L13" s="542" t="str">
        <f>IF(L12="","",IF(L12&gt;N12,"○",IF(L12=N12,"△",IF(L12&lt;N12,"●"))))</f>
        <v>○</v>
      </c>
      <c r="M13" s="543"/>
      <c r="N13" s="548"/>
      <c r="O13" s="542" t="str">
        <f>IF(O12="","",IF(O12&gt;Q12,"○",IF(O12=Q12,"△",IF(O12&lt;Q12,"●"))))</f>
        <v>○</v>
      </c>
      <c r="P13" s="543"/>
      <c r="Q13" s="548"/>
      <c r="R13" s="542" t="str">
        <f>IF(R12="","",IF(R12&gt;T12,"○",IF(R12=T12,"△",IF(R12&lt;T12,"●"))))</f>
        <v>●</v>
      </c>
      <c r="S13" s="543"/>
      <c r="T13" s="548"/>
      <c r="U13" s="542" t="str">
        <f>IF(U12="","",IF(U12&gt;W12,"○",IF(U12=W12,"△",IF(U12&lt;W12,"●"))))</f>
        <v>●</v>
      </c>
      <c r="V13" s="543"/>
      <c r="W13" s="548"/>
      <c r="X13" s="542" t="str">
        <f>IF(X12="","",IF(X12&gt;Z12,"○",IF(X12=Z12,"△",IF(X12&lt;Z12,"●"))))</f>
        <v>●</v>
      </c>
      <c r="Y13" s="543"/>
      <c r="Z13" s="548"/>
      <c r="AA13" s="552"/>
      <c r="AB13" s="716"/>
      <c r="AC13" s="558"/>
      <c r="AD13" s="558"/>
      <c r="AE13" s="558"/>
      <c r="AF13" s="558"/>
      <c r="AG13" s="558"/>
      <c r="AH13" s="542"/>
      <c r="AI13" s="591"/>
      <c r="AJ13" s="576"/>
      <c r="AK13" s="25"/>
      <c r="AL13" s="550"/>
      <c r="AM13" s="550"/>
      <c r="AN13" s="550"/>
      <c r="AO13" s="550"/>
    </row>
    <row r="14" spans="1:42" ht="11.25" customHeight="1">
      <c r="A14" s="13"/>
      <c r="B14" s="696"/>
      <c r="C14" s="36">
        <f>IF(K6="","",K6)</f>
        <v>3</v>
      </c>
      <c r="D14" s="27" t="s">
        <v>308</v>
      </c>
      <c r="E14" s="37">
        <f>IF(I6="","",I6)</f>
        <v>3</v>
      </c>
      <c r="F14" s="39">
        <f>IF(K10="","",K10)</f>
        <v>2</v>
      </c>
      <c r="G14" s="27" t="s">
        <v>308</v>
      </c>
      <c r="H14" s="37">
        <f>IF(I10="","",I10)</f>
        <v>4</v>
      </c>
      <c r="I14" s="563"/>
      <c r="J14" s="564"/>
      <c r="K14" s="565"/>
      <c r="L14" s="26">
        <v>4</v>
      </c>
      <c r="M14" s="27" t="s">
        <v>308</v>
      </c>
      <c r="N14" s="28">
        <v>0</v>
      </c>
      <c r="O14" s="26">
        <v>1</v>
      </c>
      <c r="P14" s="27" t="s">
        <v>308</v>
      </c>
      <c r="Q14" s="28">
        <v>2</v>
      </c>
      <c r="R14" s="26">
        <v>0</v>
      </c>
      <c r="S14" s="27" t="s">
        <v>308</v>
      </c>
      <c r="T14" s="28">
        <v>1</v>
      </c>
      <c r="U14" s="26">
        <v>0</v>
      </c>
      <c r="V14" s="27" t="s">
        <v>308</v>
      </c>
      <c r="W14" s="28">
        <v>2</v>
      </c>
      <c r="X14" s="29">
        <v>2</v>
      </c>
      <c r="Y14" s="27" t="s">
        <v>308</v>
      </c>
      <c r="Z14" s="182">
        <v>4</v>
      </c>
      <c r="AA14" s="552"/>
      <c r="AB14" s="716"/>
      <c r="AC14" s="558"/>
      <c r="AD14" s="558"/>
      <c r="AE14" s="558"/>
      <c r="AF14" s="558"/>
      <c r="AG14" s="558"/>
      <c r="AH14" s="542"/>
      <c r="AI14" s="591"/>
      <c r="AJ14" s="576"/>
      <c r="AK14" s="25"/>
      <c r="AL14" s="550"/>
      <c r="AM14" s="550"/>
      <c r="AN14" s="550"/>
      <c r="AO14" s="550"/>
    </row>
    <row r="15" spans="1:42" ht="11.25" customHeight="1">
      <c r="A15" s="13"/>
      <c r="B15" s="697"/>
      <c r="C15" s="586" t="str">
        <f>IF(C14="","",IF(C14&gt;E14,"○",IF(C14=E14,"△",IF(C14&lt;E14,"●"))))</f>
        <v>△</v>
      </c>
      <c r="D15" s="587"/>
      <c r="E15" s="588"/>
      <c r="F15" s="586" t="str">
        <f>IF(F14="","",IF(F14&gt;H14,"○",IF(F14=H14,"△",IF(F14&lt;H14,"●"))))</f>
        <v>●</v>
      </c>
      <c r="G15" s="587"/>
      <c r="H15" s="588"/>
      <c r="I15" s="601"/>
      <c r="J15" s="602"/>
      <c r="K15" s="603"/>
      <c r="L15" s="586" t="str">
        <f>IF(L14="","",IF(L14&gt;N14,"○",IF(L14=N14,"△",IF(L14&lt;N14,"●"))))</f>
        <v>○</v>
      </c>
      <c r="M15" s="587"/>
      <c r="N15" s="588"/>
      <c r="O15" s="586" t="str">
        <f>IF(O14="","",IF(O14&gt;Q14,"○",IF(O14=Q14,"△",IF(O14&lt;Q14,"●"))))</f>
        <v>●</v>
      </c>
      <c r="P15" s="587"/>
      <c r="Q15" s="588"/>
      <c r="R15" s="586" t="str">
        <f>IF(R14="","",IF(R14&gt;T14,"○",IF(R14=T14,"△",IF(R14&lt;T14,"●"))))</f>
        <v>●</v>
      </c>
      <c r="S15" s="587"/>
      <c r="T15" s="588"/>
      <c r="U15" s="586" t="str">
        <f>IF(U14="","",IF(U14&gt;W14,"○",IF(U14=W14,"△",IF(U14&lt;W14,"●"))))</f>
        <v>●</v>
      </c>
      <c r="V15" s="587"/>
      <c r="W15" s="588"/>
      <c r="X15" s="586" t="str">
        <f>IF(X14="","",IF(X14&gt;Z14,"○",IF(X14=Z14,"△",IF(X14&lt;Z14,"●"))))</f>
        <v>●</v>
      </c>
      <c r="Y15" s="587"/>
      <c r="Z15" s="588"/>
      <c r="AA15" s="553"/>
      <c r="AB15" s="717"/>
      <c r="AC15" s="559"/>
      <c r="AD15" s="559"/>
      <c r="AE15" s="559"/>
      <c r="AF15" s="559"/>
      <c r="AG15" s="559"/>
      <c r="AH15" s="586"/>
      <c r="AI15" s="592"/>
      <c r="AJ15" s="605"/>
      <c r="AK15" s="25"/>
      <c r="AL15" s="550"/>
      <c r="AM15" s="550"/>
      <c r="AN15" s="550"/>
      <c r="AO15" s="550"/>
    </row>
    <row r="16" spans="1:42" ht="11.25" customHeight="1">
      <c r="A16" s="13"/>
      <c r="B16" s="730" t="s">
        <v>309</v>
      </c>
      <c r="C16" s="30">
        <f>IF(N4="","",N4)</f>
        <v>1</v>
      </c>
      <c r="D16" s="31" t="s">
        <v>308</v>
      </c>
      <c r="E16" s="32">
        <f>IF(L4="","",L4)</f>
        <v>0</v>
      </c>
      <c r="F16" s="162">
        <f>IF(N8="","",N8)</f>
        <v>2</v>
      </c>
      <c r="G16" s="31" t="s">
        <v>308</v>
      </c>
      <c r="H16" s="32">
        <f>IF(L8="","",L8)</f>
        <v>8</v>
      </c>
      <c r="I16" s="162">
        <f>IF(N12="","",N12)</f>
        <v>1</v>
      </c>
      <c r="J16" s="31" t="s">
        <v>308</v>
      </c>
      <c r="K16" s="32">
        <f>IF(L12="","",L12)</f>
        <v>4</v>
      </c>
      <c r="L16" s="560"/>
      <c r="M16" s="561"/>
      <c r="N16" s="562"/>
      <c r="O16" s="33">
        <v>1</v>
      </c>
      <c r="P16" s="31" t="s">
        <v>308</v>
      </c>
      <c r="Q16" s="34">
        <v>0</v>
      </c>
      <c r="R16" s="33">
        <v>0</v>
      </c>
      <c r="S16" s="31" t="s">
        <v>308</v>
      </c>
      <c r="T16" s="34">
        <v>11</v>
      </c>
      <c r="U16" s="33">
        <v>0</v>
      </c>
      <c r="V16" s="31" t="s">
        <v>308</v>
      </c>
      <c r="W16" s="34">
        <v>6</v>
      </c>
      <c r="X16" s="35">
        <v>0</v>
      </c>
      <c r="Y16" s="31" t="s">
        <v>308</v>
      </c>
      <c r="Z16" s="183">
        <v>3</v>
      </c>
      <c r="AA16" s="551">
        <f>IF(F17="○",1,IF(F17="△",1,IF(F17="●",1)))+IF(I17="○",1,IF(I17="△",1,IF(I17="●",1)))+IF(C17="○",1,IF(C17="△",1,IF(C17="●",1)))+IF(O17="○",1,IF(O17="△",1,IF(O17="●",1)))+IF(R17="○",1,IF(R17="△",1,IF(R17="●",1)))+IF(U17="○",1,IF(U17="△",1,IF(U17="●",1)))+IF(X17="○",1,IF(X17="△",1,IF(X17="●",1)))+IF(F19="○",1,IF(F19="△",1,IF(F19="●",1)))+IF(I19="○",1,IF(I19="△",1,IF(I19="●",1)))+IF(C19="○",1,IF(C19="△",1,IF(C19="●",1)))+IF(O19="○",1,IF(O19="△",1,IF(O19="●",1)))+IF(R19="○",1,IF(R19="△",1,IF(R19="●",1)))+IF(U19="○",1,IF(U19="△",1,IF(U19="●",1)))+IF(X19="○",1,IF(X19="△",1,IF(X19="●",1)))</f>
        <v>14</v>
      </c>
      <c r="AB16" s="729">
        <f>AC16*3+AD16</f>
        <v>6</v>
      </c>
      <c r="AC16" s="557">
        <f>IF(F17="○",1,IF(F17="△",0,IF(F17="●",0)))+IF(I17="○",1,IF(I17="△",0,IF(I17="●",0)))+IF(C17="○",1,IF(C17="△",0,IF(C17="●",0)))+IF(O17="○",1,IF(O17="△",0,IF(O17="●",0)))+IF(R17="○",1,IF(R17="△",0,IF(R17="●",0)))+IF(U17="○",1,IF(U17="△",0,IF(U17="●",0)))+IF(X17="○",1,IF(X17="△",0,IF(X17="●",0)))+IF(F19="○",1,IF(F19="△",0,IF(F19="●",0)))+IF(I19="○",1,IF(I19="△",0,IF(I19="●",0)))+IF(C19="○",1,IF(C19="△",0,IF(C19="●",0)))+IF(O19="○",1,IF(O19="△",0,IF(O19="●",0)))+IF(R19="○",1,IF(R19="△",0,IF(R19="●",0)))+IF(U19="○",1,IF(U19="△",0,IF(U19="●",0)))+IF(X19="○",1,IF(X19="△",0,IF(X19="●",0)))</f>
        <v>2</v>
      </c>
      <c r="AD16" s="557">
        <f>IF(F17="○",0,IF(F17="△",1,IF(F17="●",0)))+IF(I17="○",0,IF(I17="△",1,IF(I17="●",0)))+IF(C17="○",0,IF(C17="△",1,IF(C17="●",0)))+IF(O17="○",0,IF(O17="△",1,IF(O17="●",0)))+IF(R17="○",0,IF(R17="△",1,IF(R17="●",0)))+IF(U17="○",0,IF(U17="△",1,IF(U17="●",0)))+IF(X17="○",0,IF(X17="△",1,IF(X17="●",0)))+IF(F19="○",0,IF(F19="△",1,IF(F19="●",0)))+IF(I19="○",0,IF(I19="△",1,IF(I19="●",0)))+IF(C19="○",0,IF(C19="△",1,IF(C19="●",0)))+IF(O19="○",0,IF(O19="△",1,IF(O19="●",0)))+IF(R19="○",0,IF(R19="△",1,IF(R19="●",0)))+IF(U19="○",0,IF(U19="△",1,IF(U19="●",0)))+IF(X19="○",0,IF(X19="△",1,IF(X19="●",0)))</f>
        <v>0</v>
      </c>
      <c r="AE16" s="557">
        <f>IF(F17="○",0,IF(F17="△",0,IF(F17="●",1)))+IF(I17="○",0,IF(I17="△",0,IF(I17="●",1)))+IF(C17="○",0,IF(C17="△",0,IF(C17="●",1)))+IF(O17="○",0,IF(O17="△",0,IF(O17="●",1)))+IF(R17="○",0,IF(R17="△",0,IF(R17="●",1)))+IF(U17="○",0,IF(U17="△",0,IF(U17="●",1)))+IF(X17="○",0,IF(X17="△",0,IF(X17="●",1)))+IF(F19="○",0,IF(F19="△",0,IF(F19="●",1)))+IF(I19="○",0,IF(I19="△",0,IF(I19="●",1)))+IF(C19="○",0,IF(C19="△",0,IF(C19="●",1)))+IF(O19="○",0,IF(O19="△",0,IF(O19="●",1)))+IF(R19="○",0,IF(R19="△",0,IF(R19="●",1)))+IF(U19="○",0,IF(U19="△",0,IF(U19="●",1)))+IF(X19="○",0,IF(X19="△",0,IF(X19="●",1)))</f>
        <v>12</v>
      </c>
      <c r="AF16" s="557">
        <f>SUM(F16,I16,C16,O16,R16,U16,X16)+SUM(F18,I18,C18,O18,R18,U18,X18)</f>
        <v>12</v>
      </c>
      <c r="AG16" s="557">
        <f>SUM(H16,K16,E16,Q16,T16,W16,Z16)+SUM(H18,K18,E18,Q18,T18,W18,Z18)</f>
        <v>69</v>
      </c>
      <c r="AH16" s="589">
        <f>AF16-AG16</f>
        <v>-57</v>
      </c>
      <c r="AI16" s="590"/>
      <c r="AJ16" s="575">
        <f>RANK(AN16,AN4:AN35)</f>
        <v>8</v>
      </c>
      <c r="AK16" s="25"/>
      <c r="AL16" s="550">
        <f>RANK(AF16,AF4:AF35,1)</f>
        <v>1</v>
      </c>
      <c r="AM16" s="550">
        <f>RANK(AH16,AH4:AH35,1)</f>
        <v>1</v>
      </c>
      <c r="AN16" s="550">
        <f>AB16*100+AM16*10+AL16</f>
        <v>611</v>
      </c>
      <c r="AO16" s="550"/>
    </row>
    <row r="17" spans="1:41" ht="11.25" customHeight="1">
      <c r="A17" s="13"/>
      <c r="B17" s="731"/>
      <c r="C17" s="542" t="str">
        <f>IF(C16="","",IF(C16&gt;E16,"○",IF(C16=E16,"△",IF(C16&lt;E16,"●"))))</f>
        <v>○</v>
      </c>
      <c r="D17" s="543"/>
      <c r="E17" s="548"/>
      <c r="F17" s="542" t="str">
        <f>IF(F16="","",IF(F16&gt;H16,"○",IF(F16=H16,"△",IF(F16&lt;H16,"●"))))</f>
        <v>●</v>
      </c>
      <c r="G17" s="543"/>
      <c r="H17" s="548"/>
      <c r="I17" s="542" t="str">
        <f>IF(I16="","",IF(I16&gt;K16,"○",IF(I16=K16,"△",IF(I16&lt;K16,"●"))))</f>
        <v>●</v>
      </c>
      <c r="J17" s="543"/>
      <c r="K17" s="548"/>
      <c r="L17" s="563"/>
      <c r="M17" s="564"/>
      <c r="N17" s="565"/>
      <c r="O17" s="542" t="str">
        <f>IF(O16="","",IF(O16&gt;Q16,"○",IF(O16=Q16,"△",IF(O16&lt;Q16,"●"))))</f>
        <v>○</v>
      </c>
      <c r="P17" s="543"/>
      <c r="Q17" s="548"/>
      <c r="R17" s="542" t="str">
        <f>IF(R16="","",IF(R16&gt;T16,"○",IF(R16=T16,"△",IF(R16&lt;T16,"●"))))</f>
        <v>●</v>
      </c>
      <c r="S17" s="543"/>
      <c r="T17" s="548"/>
      <c r="U17" s="542" t="str">
        <f>IF(U16="","",IF(U16&gt;W16,"○",IF(U16=W16,"△",IF(U16&lt;W16,"●"))))</f>
        <v>●</v>
      </c>
      <c r="V17" s="543"/>
      <c r="W17" s="548"/>
      <c r="X17" s="542" t="str">
        <f>IF(X16="","",IF(X16&gt;Z16,"○",IF(X16=Z16,"△",IF(X16&lt;Z16,"●"))))</f>
        <v>●</v>
      </c>
      <c r="Y17" s="543"/>
      <c r="Z17" s="548"/>
      <c r="AA17" s="552"/>
      <c r="AB17" s="716"/>
      <c r="AC17" s="558"/>
      <c r="AD17" s="558"/>
      <c r="AE17" s="558"/>
      <c r="AF17" s="558"/>
      <c r="AG17" s="558"/>
      <c r="AH17" s="542"/>
      <c r="AI17" s="591"/>
      <c r="AJ17" s="576"/>
      <c r="AK17" s="25"/>
      <c r="AL17" s="550"/>
      <c r="AM17" s="550"/>
      <c r="AN17" s="550"/>
      <c r="AO17" s="550"/>
    </row>
    <row r="18" spans="1:41" ht="11.25" customHeight="1">
      <c r="A18" s="13"/>
      <c r="B18" s="731"/>
      <c r="C18" s="36">
        <f>IF(N6="","",N6)</f>
        <v>0</v>
      </c>
      <c r="D18" s="27" t="s">
        <v>308</v>
      </c>
      <c r="E18" s="37">
        <f>IF(L6="","",L6)</f>
        <v>3</v>
      </c>
      <c r="F18" s="39">
        <f>IF(N10="","",N10)</f>
        <v>3</v>
      </c>
      <c r="G18" s="27" t="s">
        <v>308</v>
      </c>
      <c r="H18" s="37">
        <f>IF(L10="","",L10)</f>
        <v>8</v>
      </c>
      <c r="I18" s="39">
        <f>IF(N14="","",N14)</f>
        <v>0</v>
      </c>
      <c r="J18" s="27" t="s">
        <v>308</v>
      </c>
      <c r="K18" s="37">
        <f>IF(L14="","",L14)</f>
        <v>4</v>
      </c>
      <c r="L18" s="563"/>
      <c r="M18" s="564"/>
      <c r="N18" s="565"/>
      <c r="O18" s="26">
        <v>1</v>
      </c>
      <c r="P18" s="27" t="s">
        <v>308</v>
      </c>
      <c r="Q18" s="28">
        <v>2</v>
      </c>
      <c r="R18" s="26">
        <v>0</v>
      </c>
      <c r="S18" s="27" t="s">
        <v>308</v>
      </c>
      <c r="T18" s="28">
        <v>11</v>
      </c>
      <c r="U18" s="26">
        <v>2</v>
      </c>
      <c r="V18" s="27" t="s">
        <v>308</v>
      </c>
      <c r="W18" s="28">
        <v>5</v>
      </c>
      <c r="X18" s="29">
        <v>1</v>
      </c>
      <c r="Y18" s="27" t="s">
        <v>308</v>
      </c>
      <c r="Z18" s="182">
        <v>4</v>
      </c>
      <c r="AA18" s="552"/>
      <c r="AB18" s="716"/>
      <c r="AC18" s="558"/>
      <c r="AD18" s="558"/>
      <c r="AE18" s="558"/>
      <c r="AF18" s="558"/>
      <c r="AG18" s="558"/>
      <c r="AH18" s="542"/>
      <c r="AI18" s="591"/>
      <c r="AJ18" s="576"/>
      <c r="AK18" s="25"/>
      <c r="AL18" s="550"/>
      <c r="AM18" s="550"/>
      <c r="AN18" s="550"/>
      <c r="AO18" s="550"/>
    </row>
    <row r="19" spans="1:41" ht="11.25" customHeight="1">
      <c r="A19" s="13"/>
      <c r="B19" s="732"/>
      <c r="C19" s="586" t="str">
        <f>IF(C18="","",IF(C18&gt;E18,"○",IF(C18=E18,"△",IF(C18&lt;E18,"●"))))</f>
        <v>●</v>
      </c>
      <c r="D19" s="587"/>
      <c r="E19" s="588"/>
      <c r="F19" s="586" t="str">
        <f>IF(F18="","",IF(F18&gt;H18,"○",IF(F18=H18,"△",IF(F18&lt;H18,"●"))))</f>
        <v>●</v>
      </c>
      <c r="G19" s="587"/>
      <c r="H19" s="588"/>
      <c r="I19" s="586" t="str">
        <f>IF(I18="","",IF(I18&gt;K18,"○",IF(I18=K18,"△",IF(I18&lt;K18,"●"))))</f>
        <v>●</v>
      </c>
      <c r="J19" s="587"/>
      <c r="K19" s="588"/>
      <c r="L19" s="601"/>
      <c r="M19" s="602"/>
      <c r="N19" s="603"/>
      <c r="O19" s="586" t="str">
        <f>IF(O18="","",IF(O18&gt;Q18,"○",IF(O18=Q18,"△",IF(O18&lt;Q18,"●"))))</f>
        <v>●</v>
      </c>
      <c r="P19" s="587"/>
      <c r="Q19" s="588"/>
      <c r="R19" s="586" t="str">
        <f>IF(R18="","",IF(R18&gt;T18,"○",IF(R18=T18,"△",IF(R18&lt;T18,"●"))))</f>
        <v>●</v>
      </c>
      <c r="S19" s="587"/>
      <c r="T19" s="588"/>
      <c r="U19" s="586" t="str">
        <f>IF(U18="","",IF(U18&gt;W18,"○",IF(U18=W18,"△",IF(U18&lt;W18,"●"))))</f>
        <v>●</v>
      </c>
      <c r="V19" s="587"/>
      <c r="W19" s="588"/>
      <c r="X19" s="586" t="str">
        <f>IF(X18="","",IF(X18&gt;Z18,"○",IF(X18=Z18,"△",IF(X18&lt;Z18,"●"))))</f>
        <v>●</v>
      </c>
      <c r="Y19" s="587"/>
      <c r="Z19" s="588"/>
      <c r="AA19" s="553"/>
      <c r="AB19" s="717"/>
      <c r="AC19" s="559"/>
      <c r="AD19" s="559"/>
      <c r="AE19" s="559"/>
      <c r="AF19" s="559"/>
      <c r="AG19" s="559"/>
      <c r="AH19" s="586"/>
      <c r="AI19" s="592"/>
      <c r="AJ19" s="605"/>
      <c r="AK19" s="25"/>
      <c r="AL19" s="550"/>
      <c r="AM19" s="550"/>
      <c r="AN19" s="550"/>
      <c r="AO19" s="550"/>
    </row>
    <row r="20" spans="1:41" ht="11.25" customHeight="1">
      <c r="A20" s="13"/>
      <c r="B20" s="612" t="s">
        <v>310</v>
      </c>
      <c r="C20" s="30">
        <f>IF(Q4="","",Q4)</f>
        <v>1</v>
      </c>
      <c r="D20" s="31" t="s">
        <v>308</v>
      </c>
      <c r="E20" s="32">
        <f>IF(O4="","",O4)</f>
        <v>1</v>
      </c>
      <c r="F20" s="162">
        <f>IF(Q8="","",Q8)</f>
        <v>1</v>
      </c>
      <c r="G20" s="31" t="s">
        <v>308</v>
      </c>
      <c r="H20" s="32">
        <f>IF(O8="","",O8)</f>
        <v>4</v>
      </c>
      <c r="I20" s="162">
        <f>IF(Q12="","",Q12)</f>
        <v>1</v>
      </c>
      <c r="J20" s="31" t="s">
        <v>308</v>
      </c>
      <c r="K20" s="32">
        <f>IF(O12="","",O12)</f>
        <v>2</v>
      </c>
      <c r="L20" s="162">
        <f>IF(Q16="","",Q16)</f>
        <v>0</v>
      </c>
      <c r="M20" s="31" t="s">
        <v>308</v>
      </c>
      <c r="N20" s="32">
        <f>IF(O16="","",O16)</f>
        <v>1</v>
      </c>
      <c r="O20" s="560"/>
      <c r="P20" s="561"/>
      <c r="Q20" s="562"/>
      <c r="R20" s="33">
        <v>0</v>
      </c>
      <c r="S20" s="31" t="s">
        <v>308</v>
      </c>
      <c r="T20" s="34">
        <v>6</v>
      </c>
      <c r="U20" s="33">
        <v>0</v>
      </c>
      <c r="V20" s="31" t="s">
        <v>308</v>
      </c>
      <c r="W20" s="34">
        <v>4</v>
      </c>
      <c r="X20" s="35">
        <v>1</v>
      </c>
      <c r="Y20" s="31" t="s">
        <v>308</v>
      </c>
      <c r="Z20" s="183">
        <v>1</v>
      </c>
      <c r="AA20" s="551">
        <f>IF(F21="○",1,IF(F21="△",1,IF(F21="●",1)))+IF(I21="○",1,IF(I21="△",1,IF(I21="●",1)))+IF(L21="○",1,IF(L21="△",1,IF(L21="●",1)))+IF(C21="○",1,IF(C21="△",1,IF(C21="●",1)))+IF(R21="○",1,IF(R21="△",1,IF(R21="●",1)))+IF(U21="○",1,IF(U21="△",1,IF(U21="●",1)))+IF(X21="○",1,IF(X21="△",1,IF(X21="●",1)))+IF(F23="○",1,IF(F23="△",1,IF(F23="●",1)))+IF(I23="○",1,IF(I23="△",1,IF(I23="●",1)))+IF(L23="○",1,IF(L23="△",1,IF(L23="●",1)))+IF(C23="○",1,IF(C23="△",1,IF(C23="●",1)))+IF(R23="○",1,IF(R23="△",1,IF(R23="●",1)))+IF(U23="○",1,IF(U23="△",1,IF(U23="●",1)))+IF(X23="○",1,IF(X23="△",1,IF(X23="●",1)))</f>
        <v>14</v>
      </c>
      <c r="AB20" s="729">
        <f>AC20*3+AD20</f>
        <v>12</v>
      </c>
      <c r="AC20" s="557">
        <f>IF(F21="○",1,IF(F21="△",0,IF(F21="●",0)))+IF(I21="○",1,IF(I21="△",0,IF(I21="●",0)))+IF(L21="○",1,IF(L21="△",0,IF(L21="●",0)))+IF(C21="○",1,IF(C21="△",0,IF(C21="●",0)))+IF(R21="○",1,IF(R21="△",0,IF(R21="●",0)))+IF(U21="○",1,IF(U21="△",0,IF(U21="●",0)))+IF(X21="○",1,IF(X21="△",0,IF(X21="●",0)))+IF(F23="○",1,IF(F23="△",0,IF(F23="●",0)))+IF(I23="○",1,IF(I23="△",0,IF(I23="●",0)))+IF(L23="○",1,IF(L23="△",0,IF(L23="●",0)))+IF(C23="○",1,IF(C23="△",0,IF(C23="●",0)))+IF(R23="○",1,IF(R23="△",0,IF(R23="●",0)))+IF(U23="○",1,IF(U23="△",0,IF(U23="●",0)))+IF(X23="○",1,IF(X23="△",0,IF(X23="●",0)))</f>
        <v>3</v>
      </c>
      <c r="AD20" s="557">
        <f>IF(F21="○",0,IF(F21="△",1,IF(F21="●",0)))+IF(I21="○",0,IF(I21="△",1,IF(I21="●",0)))+IF(L21="○",0,IF(L21="△",1,IF(L21="●",0)))+IF(C21="○",0,IF(C21="△",1,IF(C21="●",0)))+IF(R21="○",0,IF(R21="△",1,IF(R21="●",0)))+IF(U21="○",0,IF(U21="△",1,IF(U21="●",0)))+IF(X21="○",0,IF(X21="△",1,IF(X21="●",0)))+IF(F23="○",0,IF(F23="△",1,IF(F23="●",0)))+IF(I23="○",0,IF(I23="△",1,IF(I23="●",0)))+IF(L23="○",0,IF(L23="△",1,IF(L23="●",0)))+IF(C23="○",0,IF(C23="△",1,IF(C23="●",0)))+IF(R23="○",0,IF(R23="△",1,IF(R23="●",0)))+IF(U23="○",0,IF(U23="△",1,IF(U23="●",0)))+IF(X23="○",0,IF(X23="△",1,IF(X23="●",0)))</f>
        <v>3</v>
      </c>
      <c r="AE20" s="557">
        <f>IF(F21="○",0,IF(F21="△",0,IF(F21="●",1)))+IF(I21="○",0,IF(I21="△",0,IF(I21="●",1)))+IF(L21="○",0,IF(L21="△",0,IF(L21="●",1)))+IF(C21="○",0,IF(C21="△",0,IF(C21="●",1)))+IF(R21="○",0,IF(R21="△",0,IF(R21="●",1)))+IF(U21="○",0,IF(U21="△",0,IF(U21="●",1)))+IF(X21="○",0,IF(X21="△",0,IF(X21="●",1)))+IF(F23="○",0,IF(F23="△",0,IF(F23="●",1)))+IF(I23="○",0,IF(I23="△",0,IF(I23="●",1)))+IF(L23="○",0,IF(L23="△",0,IF(L23="●",1)))+IF(C23="○",0,IF(C23="△",0,IF(C23="●",1)))+IF(R23="○",0,IF(R23="△",0,IF(R23="●",1)))+IF(U23="○",0,IF(U23="△",0,IF(U23="●",1)))+IF(X23="○",0,IF(X23="△",0,IF(X23="●",1)))</f>
        <v>8</v>
      </c>
      <c r="AF20" s="557">
        <f>SUM(F20,I20,L20,C20,R20,U20,X20)+SUM(F22,I22,L22,C22,R22,U22,X22)</f>
        <v>14</v>
      </c>
      <c r="AG20" s="557">
        <f>SUM(H20,K20,N20,E20,T20,W20,Z20)+SUM(H22,K22,N22,E22,T22,W22,Z22)</f>
        <v>36</v>
      </c>
      <c r="AH20" s="589">
        <f>AF20-AG20</f>
        <v>-22</v>
      </c>
      <c r="AI20" s="590"/>
      <c r="AJ20" s="575">
        <f>RANK(AN20,AN4:AN35)</f>
        <v>6</v>
      </c>
      <c r="AK20" s="25"/>
      <c r="AL20" s="550">
        <f>RANK(AF20,AF4:AF35,1)</f>
        <v>2</v>
      </c>
      <c r="AM20" s="550">
        <f>RANK(AH20,AH4:AH35,1)</f>
        <v>2</v>
      </c>
      <c r="AN20" s="550">
        <f>AB20*100+AM20*10+AL20</f>
        <v>1222</v>
      </c>
      <c r="AO20" s="550"/>
    </row>
    <row r="21" spans="1:41" ht="11.25" customHeight="1">
      <c r="A21" s="13"/>
      <c r="B21" s="613"/>
      <c r="C21" s="542" t="str">
        <f>IF(C20="","",IF(C20&gt;E20,"○",IF(C20=E20,"△",IF(C20&lt;E20,"●"))))</f>
        <v>△</v>
      </c>
      <c r="D21" s="543"/>
      <c r="E21" s="548"/>
      <c r="F21" s="542" t="str">
        <f>IF(F20="","",IF(F20&gt;H20,"○",IF(F20=H20,"△",IF(F20&lt;H20,"●"))))</f>
        <v>●</v>
      </c>
      <c r="G21" s="543"/>
      <c r="H21" s="548"/>
      <c r="I21" s="542" t="str">
        <f>IF(I20="","",IF(I20&gt;K20,"○",IF(I20=K20,"△",IF(I20&lt;K20,"●"))))</f>
        <v>●</v>
      </c>
      <c r="J21" s="543"/>
      <c r="K21" s="548"/>
      <c r="L21" s="542" t="str">
        <f>IF(L20="","",IF(L20&gt;N20,"○",IF(L20=N20,"△",IF(L20&lt;N20,"●"))))</f>
        <v>●</v>
      </c>
      <c r="M21" s="543"/>
      <c r="N21" s="548"/>
      <c r="O21" s="563"/>
      <c r="P21" s="564"/>
      <c r="Q21" s="565"/>
      <c r="R21" s="542" t="str">
        <f>IF(R20="","",IF(R20&gt;T20,"○",IF(R20=T20,"△",IF(R20&lt;T20,"●"))))</f>
        <v>●</v>
      </c>
      <c r="S21" s="543"/>
      <c r="T21" s="548"/>
      <c r="U21" s="542" t="str">
        <f>IF(U20="","",IF(U20&gt;W20,"○",IF(U20=W20,"△",IF(U20&lt;W20,"●"))))</f>
        <v>●</v>
      </c>
      <c r="V21" s="543"/>
      <c r="W21" s="548"/>
      <c r="X21" s="542" t="str">
        <f>IF(X20="","",IF(X20&gt;Z20,"○",IF(X20=Z20,"△",IF(X20&lt;Z20,"●"))))</f>
        <v>△</v>
      </c>
      <c r="Y21" s="543"/>
      <c r="Z21" s="548"/>
      <c r="AA21" s="552"/>
      <c r="AB21" s="716"/>
      <c r="AC21" s="558"/>
      <c r="AD21" s="558"/>
      <c r="AE21" s="558"/>
      <c r="AF21" s="558"/>
      <c r="AG21" s="558"/>
      <c r="AH21" s="542"/>
      <c r="AI21" s="591"/>
      <c r="AJ21" s="576"/>
      <c r="AK21" s="25"/>
      <c r="AL21" s="550"/>
      <c r="AM21" s="550"/>
      <c r="AN21" s="550"/>
      <c r="AO21" s="550"/>
    </row>
    <row r="22" spans="1:41" ht="11.25" customHeight="1">
      <c r="A22" s="13"/>
      <c r="B22" s="613"/>
      <c r="C22" s="36">
        <f>IF(Q6="","",Q6)</f>
        <v>4</v>
      </c>
      <c r="D22" s="27" t="s">
        <v>308</v>
      </c>
      <c r="E22" s="37">
        <f>IF(O6="","",O6)</f>
        <v>2</v>
      </c>
      <c r="F22" s="39">
        <f>IF(Q10="","",Q10)</f>
        <v>2</v>
      </c>
      <c r="G22" s="27" t="s">
        <v>308</v>
      </c>
      <c r="H22" s="37">
        <f>IF(O10="","",O10)</f>
        <v>4</v>
      </c>
      <c r="I22" s="39">
        <f>IF(Q14="","",Q14)</f>
        <v>2</v>
      </c>
      <c r="J22" s="27" t="s">
        <v>308</v>
      </c>
      <c r="K22" s="37">
        <f>IF(O14="","",O14)</f>
        <v>1</v>
      </c>
      <c r="L22" s="39">
        <f>IF(Q18="","",Q18)</f>
        <v>2</v>
      </c>
      <c r="M22" s="27" t="s">
        <v>308</v>
      </c>
      <c r="N22" s="37">
        <f>IF(O18="","",O18)</f>
        <v>1</v>
      </c>
      <c r="O22" s="563"/>
      <c r="P22" s="564"/>
      <c r="Q22" s="565"/>
      <c r="R22" s="26">
        <v>0</v>
      </c>
      <c r="S22" s="27" t="s">
        <v>308</v>
      </c>
      <c r="T22" s="28">
        <v>6</v>
      </c>
      <c r="U22" s="26">
        <v>0</v>
      </c>
      <c r="V22" s="27" t="s">
        <v>308</v>
      </c>
      <c r="W22" s="28">
        <v>0</v>
      </c>
      <c r="X22" s="29">
        <v>0</v>
      </c>
      <c r="Y22" s="27" t="s">
        <v>308</v>
      </c>
      <c r="Z22" s="182">
        <v>3</v>
      </c>
      <c r="AA22" s="552"/>
      <c r="AB22" s="716"/>
      <c r="AC22" s="558"/>
      <c r="AD22" s="558"/>
      <c r="AE22" s="558"/>
      <c r="AF22" s="558"/>
      <c r="AG22" s="558"/>
      <c r="AH22" s="542"/>
      <c r="AI22" s="591"/>
      <c r="AJ22" s="576"/>
      <c r="AK22" s="25"/>
      <c r="AL22" s="550"/>
      <c r="AM22" s="550"/>
      <c r="AN22" s="550"/>
      <c r="AO22" s="550"/>
    </row>
    <row r="23" spans="1:41" ht="11.25" customHeight="1">
      <c r="A23" s="13"/>
      <c r="B23" s="614"/>
      <c r="C23" s="586" t="str">
        <f>IF(C22="","",IF(C22&gt;E22,"○",IF(C22=E22,"△",IF(C22&lt;E22,"●"))))</f>
        <v>○</v>
      </c>
      <c r="D23" s="587"/>
      <c r="E23" s="588"/>
      <c r="F23" s="586" t="str">
        <f>IF(F22="","",IF(F22&gt;H22,"○",IF(F22=H22,"△",IF(F22&lt;H22,"●"))))</f>
        <v>●</v>
      </c>
      <c r="G23" s="587"/>
      <c r="H23" s="588"/>
      <c r="I23" s="586" t="str">
        <f>IF(I22="","",IF(I22&gt;K22,"○",IF(I22=K22,"△",IF(I22&lt;K22,"●"))))</f>
        <v>○</v>
      </c>
      <c r="J23" s="587"/>
      <c r="K23" s="588"/>
      <c r="L23" s="586" t="str">
        <f>IF(L22="","",IF(L22&gt;N22,"○",IF(L22=N22,"△",IF(L22&lt;N22,"●"))))</f>
        <v>○</v>
      </c>
      <c r="M23" s="587"/>
      <c r="N23" s="588"/>
      <c r="O23" s="601"/>
      <c r="P23" s="602"/>
      <c r="Q23" s="603"/>
      <c r="R23" s="586" t="str">
        <f>IF(R22="","",IF(R22&gt;T22,"○",IF(R22=T22,"△",IF(R22&lt;T22,"●"))))</f>
        <v>●</v>
      </c>
      <c r="S23" s="587"/>
      <c r="T23" s="588"/>
      <c r="U23" s="586" t="str">
        <f>IF(U22="","",IF(U22&gt;W22,"○",IF(U22=W22,"△",IF(U22&lt;W22,"●"))))</f>
        <v>△</v>
      </c>
      <c r="V23" s="587"/>
      <c r="W23" s="588"/>
      <c r="X23" s="586" t="str">
        <f>IF(X22="","",IF(X22&gt;Z22,"○",IF(X22=Z22,"△",IF(X22&lt;Z22,"●"))))</f>
        <v>●</v>
      </c>
      <c r="Y23" s="587"/>
      <c r="Z23" s="588"/>
      <c r="AA23" s="553"/>
      <c r="AB23" s="717"/>
      <c r="AC23" s="559"/>
      <c r="AD23" s="559"/>
      <c r="AE23" s="559"/>
      <c r="AF23" s="559"/>
      <c r="AG23" s="559"/>
      <c r="AH23" s="586"/>
      <c r="AI23" s="592"/>
      <c r="AJ23" s="605"/>
      <c r="AK23" s="25"/>
      <c r="AL23" s="550"/>
      <c r="AM23" s="550"/>
      <c r="AN23" s="550"/>
      <c r="AO23" s="550"/>
    </row>
    <row r="24" spans="1:41" ht="11.25" customHeight="1">
      <c r="A24" s="13"/>
      <c r="B24" s="595" t="s">
        <v>311</v>
      </c>
      <c r="C24" s="30">
        <f>IF(T4="","",T4)</f>
        <v>4</v>
      </c>
      <c r="D24" s="31" t="s">
        <v>308</v>
      </c>
      <c r="E24" s="32">
        <f>IF(R4="","",R4)</f>
        <v>0</v>
      </c>
      <c r="F24" s="162">
        <f>IF(T8="","",T8)</f>
        <v>6</v>
      </c>
      <c r="G24" s="31" t="s">
        <v>308</v>
      </c>
      <c r="H24" s="32">
        <f>IF(R8="","",R8)</f>
        <v>0</v>
      </c>
      <c r="I24" s="162">
        <f>IF(T12="","",T12)</f>
        <v>4</v>
      </c>
      <c r="J24" s="31" t="s">
        <v>308</v>
      </c>
      <c r="K24" s="32">
        <f>IF(R12="","",R12)</f>
        <v>0</v>
      </c>
      <c r="L24" s="162">
        <f>IF(T16="","",T16)</f>
        <v>11</v>
      </c>
      <c r="M24" s="31" t="s">
        <v>308</v>
      </c>
      <c r="N24" s="32">
        <f>IF(R16="","",R16)</f>
        <v>0</v>
      </c>
      <c r="O24" s="162">
        <f>IF(T20="","",T20)</f>
        <v>6</v>
      </c>
      <c r="P24" s="31" t="s">
        <v>308</v>
      </c>
      <c r="Q24" s="32">
        <f>IF(R20="","",R20)</f>
        <v>0</v>
      </c>
      <c r="R24" s="560"/>
      <c r="S24" s="561"/>
      <c r="T24" s="562"/>
      <c r="U24" s="33">
        <v>0</v>
      </c>
      <c r="V24" s="31" t="s">
        <v>308</v>
      </c>
      <c r="W24" s="34">
        <v>6</v>
      </c>
      <c r="X24" s="35">
        <v>6</v>
      </c>
      <c r="Y24" s="31" t="s">
        <v>308</v>
      </c>
      <c r="Z24" s="183">
        <v>1</v>
      </c>
      <c r="AA24" s="551">
        <f>IF(F25="○",1,IF(F25="△",1,IF(F25="●",1)))+IF(I25="○",1,IF(I25="△",1,IF(I25="●",1)))+IF(L25="○",1,IF(L25="△",1,IF(L25="●",1)))+IF(O25="○",1,IF(O25="△",1,IF(O25="●",1)))+IF(C25="○",1,IF(C25="△",1,IF(C25="●",1)))+IF(U25="○",1,IF(U25="△",1,IF(U25="●",1)))+IF(X25="○",1,IF(X25="△",1,IF(X25="●",1)))+IF(F27="○",1,IF(F27="△",1,IF(F27="●",1)))+IF(I27="○",1,IF(I27="△",1,IF(I27="●",1)))+IF(L27="○",1,IF(L27="△",1,IF(L27="●",1)))+IF(O27="○",1,IF(O27="△",1,IF(O27="●",1)))+IF(C27="○",1,IF(C27="△",1,IF(C27="●",1)))+IF(U27="○",1,IF(U27="△",1,IF(U27="●",1)))+IF(X27="○",1,IF(X27="△",1,IF(X27="●",1)))</f>
        <v>14</v>
      </c>
      <c r="AB24" s="729">
        <f>AC24*3+AD24</f>
        <v>34</v>
      </c>
      <c r="AC24" s="557">
        <f>IF(F25="○",1,IF(F25="△",0,IF(F25="●",0)))+IF(I25="○",1,IF(I25="△",0,IF(I25="●",0)))+IF(L25="○",1,IF(L25="△",0,IF(L25="●",0)))+IF(O25="○",1,IF(O25="△",0,IF(O25="●",0)))+IF(C25="○",1,IF(C25="△",0,IF(C25="●",0)))+IF(U25="○",1,IF(U25="△",0,IF(U25="●",0)))+IF(X25="○",1,IF(X25="△",0,IF(X25="●",0)))+IF(F27="○",1,IF(F27="△",0,IF(F27="●",0)))+IF(I27="○",1,IF(I27="△",0,IF(I27="●",0)))+IF(L27="○",1,IF(L27="△",0,IF(L27="●",0)))+IF(O27="○",1,IF(O27="△",0,IF(O27="●",0)))+IF(C27="○",1,IF(C27="△",0,IF(C27="●",0)))+IF(U27="○",1,IF(U27="△",0,IF(U27="●",0)))+IF(X27="○",1,IF(X27="△",0,IF(X27="●",0)))</f>
        <v>11</v>
      </c>
      <c r="AD24" s="557">
        <f>IF(F25="○",0,IF(F25="△",1,IF(F25="●",0)))+IF(I25="○",0,IF(I25="△",1,IF(I25="●",0)))+IF(L25="○",0,IF(L25="△",1,IF(L25="●",0)))+IF(O25="○",0,IF(O25="△",1,IF(O25="●",0)))+IF(C25="○",0,IF(C25="△",1,IF(C25="●",0)))+IF(U25="○",0,IF(U25="△",1,IF(U25="●",0)))+IF(X25="○",0,IF(X25="△",1,IF(X25="●",0)))+IF(F27="○",0,IF(F27="△",1,IF(F27="●",0)))+IF(I27="○",0,IF(I27="△",1,IF(I27="●",0)))+IF(L27="○",0,IF(L27="△",1,IF(L27="●",0)))+IF(O27="○",0,IF(O27="△",1,IF(O27="●",0)))+IF(C27="○",0,IF(C27="△",1,IF(C27="●",0)))+IF(U27="○",0,IF(U27="△",1,IF(U27="●",0)))+IF(X27="○",0,IF(X27="△",1,IF(X27="●",0)))</f>
        <v>1</v>
      </c>
      <c r="AE24" s="557">
        <f>IF(F25="○",0,IF(F25="△",0,IF(F25="●",1)))+IF(I25="○",0,IF(I25="△",0,IF(I25="●",1)))+IF(L25="○",0,IF(L25="△",0,IF(L25="●",1)))+IF(O25="○",0,IF(O25="△",0,IF(O25="●",1)))+IF(C25="○",0,IF(C25="△",0,IF(C25="●",1)))+IF(U25="○",0,IF(U25="△",0,IF(U25="●",1)))+IF(X25="○",0,IF(X25="△",0,IF(X25="●",1)))+IF(F27="○",0,IF(F27="△",0,IF(F27="●",1)))+IF(I27="○",0,IF(I27="△",0,IF(I27="●",1)))+IF(L27="○",0,IF(L27="△",0,IF(L27="●",1)))+IF(O27="○",0,IF(O27="△",0,IF(O27="●",1)))+IF(C27="○",0,IF(C27="△",0,IF(C27="●",1)))+IF(U27="○",0,IF(U27="△",0,IF(U27="●",1)))+IF(X27="○",0,IF(X27="△",0,IF(X27="●",1)))</f>
        <v>2</v>
      </c>
      <c r="AF24" s="557">
        <f>SUM(F24,I24,L24,O24,C24,U24,X24)+SUM(F26,I26,L26,O26,C26,U26,X26)</f>
        <v>63</v>
      </c>
      <c r="AG24" s="557">
        <f>SUM(H24,K24,N24,Q24,E24,W24,Z24)+SUM(H26,K26,N26,Q26,E26,W26,Z26)</f>
        <v>14</v>
      </c>
      <c r="AH24" s="589">
        <f>AF24-AG24</f>
        <v>49</v>
      </c>
      <c r="AI24" s="590"/>
      <c r="AJ24" s="575">
        <f>RANK(AN24,AN4:AN35)</f>
        <v>1</v>
      </c>
      <c r="AK24" s="25"/>
      <c r="AL24" s="550">
        <f>RANK(AF24,AF4:AF35,1)</f>
        <v>8</v>
      </c>
      <c r="AM24" s="550">
        <f>RANK(AH24,AH4:AH35,1)</f>
        <v>8</v>
      </c>
      <c r="AN24" s="550">
        <f>AB24*100+AM24*10+AL24</f>
        <v>3488</v>
      </c>
      <c r="AO24" s="550"/>
    </row>
    <row r="25" spans="1:41" ht="11.25" customHeight="1">
      <c r="A25" s="13"/>
      <c r="B25" s="596"/>
      <c r="C25" s="542" t="str">
        <f>IF(C24="","",IF(C24&gt;E24,"○",IF(C24=E24,"△",IF(C24&lt;E24,"●"))))</f>
        <v>○</v>
      </c>
      <c r="D25" s="543"/>
      <c r="E25" s="548"/>
      <c r="F25" s="542" t="str">
        <f>IF(F24="","",IF(F24&gt;H24,"○",IF(F24=H24,"△",IF(F24&lt;H24,"●"))))</f>
        <v>○</v>
      </c>
      <c r="G25" s="543"/>
      <c r="H25" s="548"/>
      <c r="I25" s="542" t="str">
        <f>IF(I24="","",IF(I24&gt;K24,"○",IF(I24=K24,"△",IF(I24&lt;K24,"●"))))</f>
        <v>○</v>
      </c>
      <c r="J25" s="543"/>
      <c r="K25" s="548"/>
      <c r="L25" s="542" t="str">
        <f>IF(L24="","",IF(L24&gt;N24,"○",IF(L24=N24,"△",IF(L24&lt;N24,"●"))))</f>
        <v>○</v>
      </c>
      <c r="M25" s="543"/>
      <c r="N25" s="548"/>
      <c r="O25" s="542" t="str">
        <f>IF(O24="","",IF(O24&gt;Q24,"○",IF(O24=Q24,"△",IF(O24&lt;Q24,"●"))))</f>
        <v>○</v>
      </c>
      <c r="P25" s="543"/>
      <c r="Q25" s="548"/>
      <c r="R25" s="563"/>
      <c r="S25" s="564"/>
      <c r="T25" s="565"/>
      <c r="U25" s="542" t="str">
        <f>IF(U24="","",IF(U24&gt;W24,"○",IF(U24=W24,"△",IF(U24&lt;W24,"●"))))</f>
        <v>●</v>
      </c>
      <c r="V25" s="543"/>
      <c r="W25" s="548"/>
      <c r="X25" s="542" t="str">
        <f>IF(X24="","",IF(X24&gt;Z24,"○",IF(X24=Z24,"△",IF(X24&lt;Z24,"●"))))</f>
        <v>○</v>
      </c>
      <c r="Y25" s="543"/>
      <c r="Z25" s="548"/>
      <c r="AA25" s="552"/>
      <c r="AB25" s="716"/>
      <c r="AC25" s="558"/>
      <c r="AD25" s="558"/>
      <c r="AE25" s="558"/>
      <c r="AF25" s="558"/>
      <c r="AG25" s="558"/>
      <c r="AH25" s="542"/>
      <c r="AI25" s="591"/>
      <c r="AJ25" s="576"/>
      <c r="AK25" s="25"/>
      <c r="AL25" s="550"/>
      <c r="AM25" s="550"/>
      <c r="AN25" s="550"/>
      <c r="AO25" s="550"/>
    </row>
    <row r="26" spans="1:41" ht="11.25" customHeight="1">
      <c r="A26" s="13"/>
      <c r="B26" s="596"/>
      <c r="C26" s="36">
        <f>IF(T6="","",T6)</f>
        <v>2</v>
      </c>
      <c r="D26" s="27" t="s">
        <v>308</v>
      </c>
      <c r="E26" s="37">
        <f>IF(R6="","",R6)</f>
        <v>1</v>
      </c>
      <c r="F26" s="39">
        <f>IF(T10="","",T10)</f>
        <v>2</v>
      </c>
      <c r="G26" s="27" t="s">
        <v>308</v>
      </c>
      <c r="H26" s="37">
        <f>IF(R10="","",R10)</f>
        <v>3</v>
      </c>
      <c r="I26" s="39">
        <f>IF(T14="","",T14)</f>
        <v>1</v>
      </c>
      <c r="J26" s="27" t="s">
        <v>308</v>
      </c>
      <c r="K26" s="37">
        <f>IF(R14="","",R14)</f>
        <v>0</v>
      </c>
      <c r="L26" s="39">
        <f>IF(T18="","",T18)</f>
        <v>11</v>
      </c>
      <c r="M26" s="27" t="s">
        <v>308</v>
      </c>
      <c r="N26" s="37">
        <f>IF(R18="","",R18)</f>
        <v>0</v>
      </c>
      <c r="O26" s="39">
        <f>IF(T22="","",T22)</f>
        <v>6</v>
      </c>
      <c r="P26" s="27" t="s">
        <v>308</v>
      </c>
      <c r="Q26" s="37">
        <f>IF(R22="","",R22)</f>
        <v>0</v>
      </c>
      <c r="R26" s="563"/>
      <c r="S26" s="564"/>
      <c r="T26" s="565"/>
      <c r="U26" s="26">
        <v>3</v>
      </c>
      <c r="V26" s="27" t="s">
        <v>308</v>
      </c>
      <c r="W26" s="28">
        <v>3</v>
      </c>
      <c r="X26" s="29">
        <v>1</v>
      </c>
      <c r="Y26" s="27" t="s">
        <v>308</v>
      </c>
      <c r="Z26" s="182">
        <v>0</v>
      </c>
      <c r="AA26" s="552"/>
      <c r="AB26" s="716"/>
      <c r="AC26" s="558"/>
      <c r="AD26" s="558"/>
      <c r="AE26" s="558"/>
      <c r="AF26" s="558"/>
      <c r="AG26" s="558"/>
      <c r="AH26" s="542"/>
      <c r="AI26" s="591"/>
      <c r="AJ26" s="576"/>
      <c r="AK26" s="25"/>
      <c r="AL26" s="550"/>
      <c r="AM26" s="550"/>
      <c r="AN26" s="550"/>
      <c r="AO26" s="550"/>
    </row>
    <row r="27" spans="1:41" ht="11.25" customHeight="1">
      <c r="A27" s="13"/>
      <c r="B27" s="597"/>
      <c r="C27" s="586" t="str">
        <f>IF(C26="","",IF(C26&gt;E26,"○",IF(C26=E26,"△",IF(C26&lt;E26,"●"))))</f>
        <v>○</v>
      </c>
      <c r="D27" s="587"/>
      <c r="E27" s="588"/>
      <c r="F27" s="586" t="str">
        <f>IF(F26="","",IF(F26&gt;H26,"○",IF(F26=H26,"△",IF(F26&lt;H26,"●"))))</f>
        <v>●</v>
      </c>
      <c r="G27" s="587"/>
      <c r="H27" s="588"/>
      <c r="I27" s="586" t="str">
        <f>IF(I26="","",IF(I26&gt;K26,"○",IF(I26=K26,"△",IF(I26&lt;K26,"●"))))</f>
        <v>○</v>
      </c>
      <c r="J27" s="587"/>
      <c r="K27" s="588"/>
      <c r="L27" s="586" t="str">
        <f>IF(L26="","",IF(L26&gt;N26,"○",IF(L26=N26,"△",IF(L26&lt;N26,"●"))))</f>
        <v>○</v>
      </c>
      <c r="M27" s="587"/>
      <c r="N27" s="588"/>
      <c r="O27" s="586" t="str">
        <f>IF(O26="","",IF(O26&gt;Q26,"○",IF(O26=Q26,"△",IF(O26&lt;Q26,"●"))))</f>
        <v>○</v>
      </c>
      <c r="P27" s="587"/>
      <c r="Q27" s="588"/>
      <c r="R27" s="601"/>
      <c r="S27" s="602"/>
      <c r="T27" s="603"/>
      <c r="U27" s="586" t="str">
        <f>IF(U26="","",IF(U26&gt;W26,"○",IF(U26=W26,"△",IF(U26&lt;W26,"●"))))</f>
        <v>△</v>
      </c>
      <c r="V27" s="587"/>
      <c r="W27" s="588"/>
      <c r="X27" s="586" t="str">
        <f>IF(X26="","",IF(X26&gt;Z26,"○",IF(X26=Z26,"△",IF(X26&lt;Z26,"●"))))</f>
        <v>○</v>
      </c>
      <c r="Y27" s="587"/>
      <c r="Z27" s="588"/>
      <c r="AA27" s="553"/>
      <c r="AB27" s="717"/>
      <c r="AC27" s="559"/>
      <c r="AD27" s="559"/>
      <c r="AE27" s="559"/>
      <c r="AF27" s="559"/>
      <c r="AG27" s="559"/>
      <c r="AH27" s="586"/>
      <c r="AI27" s="592"/>
      <c r="AJ27" s="605"/>
      <c r="AK27" s="25"/>
      <c r="AL27" s="550"/>
      <c r="AM27" s="550"/>
      <c r="AN27" s="550"/>
      <c r="AO27" s="550"/>
    </row>
    <row r="28" spans="1:41" ht="11.25" customHeight="1">
      <c r="A28" s="13"/>
      <c r="B28" s="609" t="s">
        <v>312</v>
      </c>
      <c r="C28" s="30">
        <f>IF(W4="","",W4)</f>
        <v>1</v>
      </c>
      <c r="D28" s="31" t="s">
        <v>308</v>
      </c>
      <c r="E28" s="32">
        <f>IF(U4="","",U4)</f>
        <v>1</v>
      </c>
      <c r="F28" s="162">
        <f>IF(W8="","",W8)</f>
        <v>3</v>
      </c>
      <c r="G28" s="31" t="s">
        <v>308</v>
      </c>
      <c r="H28" s="32">
        <f>IF(U8="","",U8)</f>
        <v>3</v>
      </c>
      <c r="I28" s="162">
        <f>IF(W12="","",W12)</f>
        <v>6</v>
      </c>
      <c r="J28" s="31" t="s">
        <v>308</v>
      </c>
      <c r="K28" s="32">
        <f>IF(U12="","",U12)</f>
        <v>0</v>
      </c>
      <c r="L28" s="162">
        <f>IF(W16="","",W16)</f>
        <v>6</v>
      </c>
      <c r="M28" s="31" t="s">
        <v>308</v>
      </c>
      <c r="N28" s="32">
        <f>IF(U16="","",U16)</f>
        <v>0</v>
      </c>
      <c r="O28" s="162">
        <f>IF(W20="","",W20)</f>
        <v>4</v>
      </c>
      <c r="P28" s="31" t="s">
        <v>308</v>
      </c>
      <c r="Q28" s="32">
        <f>IF(U20="","",U20)</f>
        <v>0</v>
      </c>
      <c r="R28" s="162">
        <f>IF(W24="","",W24)</f>
        <v>6</v>
      </c>
      <c r="S28" s="31" t="s">
        <v>308</v>
      </c>
      <c r="T28" s="32">
        <f>IF(U24="","",U24)</f>
        <v>0</v>
      </c>
      <c r="U28" s="560"/>
      <c r="V28" s="561"/>
      <c r="W28" s="562"/>
      <c r="X28" s="35">
        <v>3</v>
      </c>
      <c r="Y28" s="31" t="s">
        <v>308</v>
      </c>
      <c r="Z28" s="183">
        <v>1</v>
      </c>
      <c r="AA28" s="551">
        <f>IF(F29="○",1,IF(F29="△",1,IF(F29="●",1)))+IF(I29="○",1,IF(I29="△",1,IF(I29="●",1)))+IF(L29="○",1,IF(L29="△",1,IF(L29="●",1)))+IF(O29="○",1,IF(O29="△",1,IF(O29="●",1)))+IF(R29="○",1,IF(R29="△",1,IF(R29="●",1)))+IF(C29="○",1,IF(C29="△",1,IF(C29="●",1)))+IF(X29="○",1,IF(X29="△",1,IF(X29="●",1)))+IF(F31="○",1,IF(F31="△",1,IF(F31="●",1)))+IF(I31="○",1,IF(I31="△",1,IF(I31="●",1)))+IF(L31="○",1,IF(L31="△",1,IF(L31="●",1)))+IF(O31="○",1,IF(O31="△",1,IF(O31="●",1)))+IF(R31="○",1,IF(R31="△",1,IF(R31="●",1)))+IF(C31="○",1,IF(C31="△",1,IF(C31="●",1)))+IF(X31="○",1,IF(X31="△",1,IF(X31="●",1)))</f>
        <v>14</v>
      </c>
      <c r="AB28" s="729">
        <f>AC28*3+AD28</f>
        <v>32</v>
      </c>
      <c r="AC28" s="557">
        <f>IF(F29="○",1,IF(F29="△",0,IF(F29="●",0)))+IF(I29="○",1,IF(I29="△",0,IF(I29="●",0)))+IF(L29="○",1,IF(L29="△",0,IF(L29="●",0)))+IF(O29="○",1,IF(O29="△",0,IF(O29="●",0)))+IF(R29="○",1,IF(R29="△",0,IF(R29="●",0)))+IF(C29="○",1,IF(C29="△",0,IF(C29="●",0)))+IF(X29="○",1,IF(X29="△",0,IF(X29="●",0)))+IF(F31="○",1,IF(F31="△",0,IF(F31="●",0)))+IF(I31="○",1,IF(I31="△",0,IF(I31="●",0)))+IF(L31="○",1,IF(L31="△",0,IF(L31="●",0)))+IF(O31="○",1,IF(O31="△",0,IF(O31="●",0)))+IF(R31="○",1,IF(R31="△",0,IF(R31="●",0)))+IF(C31="○",1,IF(C31="△",0,IF(C31="●",0)))+IF(X31="○",1,IF(X31="△",0,IF(X31="●",0)))</f>
        <v>9</v>
      </c>
      <c r="AD28" s="557">
        <f>IF(F29="○",0,IF(F29="△",1,IF(F29="●",0)))+IF(I29="○",0,IF(I29="△",1,IF(I29="●",0)))+IF(L29="○",0,IF(L29="△",1,IF(L29="●",0)))+IF(O29="○",0,IF(O29="△",1,IF(O29="●",0)))+IF(R29="○",0,IF(R29="△",1,IF(R29="●",0)))+IF(C29="○",0,IF(C29="△",1,IF(C29="●",0)))+IF(X29="○",0,IF(X29="△",1,IF(X29="●",0)))+IF(F31="○",0,IF(F31="△",1,IF(F31="●",0)))+IF(I31="○",0,IF(I31="△",1,IF(I31="●",0)))+IF(L31="○",0,IF(L31="△",1,IF(L31="●",0)))+IF(O31="○",0,IF(O31="△",1,IF(O31="●",0)))+IF(R31="○",0,IF(R31="△",1,IF(R31="●",0)))+IF(C31="○",0,IF(C31="△",1,IF(C31="●",0)))+IF(X31="○",0,IF(X31="△",1,IF(X31="●",0)))</f>
        <v>5</v>
      </c>
      <c r="AE28" s="557">
        <f>IF(F29="○",0,IF(F29="△",0,IF(F29="●",1)))+IF(I29="○",0,IF(I29="△",0,IF(I29="●",1)))+IF(L29="○",0,IF(L29="△",0,IF(L29="●",1)))+IF(O29="○",0,IF(O29="△",0,IF(O29="●",1)))+IF(R29="○",0,IF(R29="△",0,IF(R29="●",1)))+IF(C29="○",0,IF(C29="△",0,IF(C29="●",1)))+IF(X29="○",0,IF(X29="△",0,IF(X29="●",1)))+IF(F31="○",0,IF(F31="△",0,IF(F31="●",1)))+IF(I31="○",0,IF(I31="△",0,IF(I31="●",1)))+IF(L31="○",0,IF(L31="△",0,IF(L31="●",1)))+IF(O31="○",0,IF(O31="△",0,IF(O31="●",1)))+IF(R31="○",0,IF(R31="△",0,IF(R31="●",1)))+IF(C31="○",0,IF(C31="△",0,IF(C31="●",1)))+IF(X31="○",0,IF(X31="△",0,IF(X31="●",1)))</f>
        <v>0</v>
      </c>
      <c r="AF28" s="557">
        <f>SUM(F28,I28,L28,O28,R28,C28,X28)+SUM(F30,I30,L30,O30,R30,C30,X30)</f>
        <v>46</v>
      </c>
      <c r="AG28" s="557">
        <f>SUM(H28,K28,N28,Q28,T28,E28,Z28)+SUM(H30,K30,N30,Q30,T30,E30,Z30)</f>
        <v>14</v>
      </c>
      <c r="AH28" s="589">
        <f>AF28-AG28</f>
        <v>32</v>
      </c>
      <c r="AI28" s="590"/>
      <c r="AJ28" s="575">
        <f>RANK(AN28,AN4:AN35)</f>
        <v>2</v>
      </c>
      <c r="AK28" s="25"/>
      <c r="AL28" s="550">
        <f>RANK(AF28,AF4:AF35,1)</f>
        <v>6</v>
      </c>
      <c r="AM28" s="550">
        <f>RANK(AH28,AH4:AH35,1)</f>
        <v>7</v>
      </c>
      <c r="AN28" s="550">
        <f>AB28*100+AM28*10+AL28</f>
        <v>3276</v>
      </c>
      <c r="AO28" s="550"/>
    </row>
    <row r="29" spans="1:41" ht="11.25" customHeight="1">
      <c r="A29" s="13"/>
      <c r="B29" s="610"/>
      <c r="C29" s="542" t="str">
        <f>IF(C28="","",IF(C28&gt;E28,"○",IF(C28=E28,"△",IF(C28&lt;E28,"●"))))</f>
        <v>△</v>
      </c>
      <c r="D29" s="543"/>
      <c r="E29" s="548"/>
      <c r="F29" s="542" t="str">
        <f>IF(F28="","",IF(F28&gt;H28,"○",IF(F28=H28,"△",IF(F28&lt;H28,"●"))))</f>
        <v>△</v>
      </c>
      <c r="G29" s="543"/>
      <c r="H29" s="548"/>
      <c r="I29" s="542" t="str">
        <f>IF(I28="","",IF(I28&gt;K28,"○",IF(I28=K28,"△",IF(I28&lt;K28,"●"))))</f>
        <v>○</v>
      </c>
      <c r="J29" s="543"/>
      <c r="K29" s="548"/>
      <c r="L29" s="542" t="str">
        <f>IF(L28="","",IF(L28&gt;N28,"○",IF(L28=N28,"△",IF(L28&lt;N28,"●"))))</f>
        <v>○</v>
      </c>
      <c r="M29" s="543"/>
      <c r="N29" s="548"/>
      <c r="O29" s="542" t="str">
        <f>IF(O28="","",IF(O28&gt;Q28,"○",IF(O28=Q28,"△",IF(O28&lt;Q28,"●"))))</f>
        <v>○</v>
      </c>
      <c r="P29" s="543"/>
      <c r="Q29" s="548"/>
      <c r="R29" s="542" t="str">
        <f>IF(R28="","",IF(R28&gt;T28,"○",IF(R28=T28,"△",IF(R28&lt;T28,"●"))))</f>
        <v>○</v>
      </c>
      <c r="S29" s="543"/>
      <c r="T29" s="548"/>
      <c r="U29" s="563"/>
      <c r="V29" s="564"/>
      <c r="W29" s="565"/>
      <c r="X29" s="542" t="str">
        <f>IF(X28="","",IF(X28&gt;Z28,"○",IF(X28=Z28,"△",IF(X28&lt;Z28,"●"))))</f>
        <v>○</v>
      </c>
      <c r="Y29" s="543"/>
      <c r="Z29" s="548"/>
      <c r="AA29" s="552"/>
      <c r="AB29" s="716"/>
      <c r="AC29" s="558"/>
      <c r="AD29" s="558"/>
      <c r="AE29" s="558"/>
      <c r="AF29" s="558"/>
      <c r="AG29" s="558"/>
      <c r="AH29" s="542"/>
      <c r="AI29" s="591"/>
      <c r="AJ29" s="576"/>
      <c r="AK29" s="25"/>
      <c r="AL29" s="550"/>
      <c r="AM29" s="550"/>
      <c r="AN29" s="550"/>
      <c r="AO29" s="550"/>
    </row>
    <row r="30" spans="1:41" ht="11.25" customHeight="1">
      <c r="A30" s="13"/>
      <c r="B30" s="610"/>
      <c r="C30" s="36">
        <f>IF(W6="","",W6)</f>
        <v>2</v>
      </c>
      <c r="D30" s="27" t="s">
        <v>308</v>
      </c>
      <c r="E30" s="37">
        <f>IF(U6="","",U6)</f>
        <v>0</v>
      </c>
      <c r="F30" s="39">
        <f>IF(W10="","",W10)</f>
        <v>3</v>
      </c>
      <c r="G30" s="27" t="s">
        <v>308</v>
      </c>
      <c r="H30" s="37">
        <f>IF(U10="","",U10)</f>
        <v>2</v>
      </c>
      <c r="I30" s="39">
        <f>IF(W14="","",W14)</f>
        <v>2</v>
      </c>
      <c r="J30" s="27" t="s">
        <v>308</v>
      </c>
      <c r="K30" s="37">
        <f>IF(U14="","",U14)</f>
        <v>0</v>
      </c>
      <c r="L30" s="39">
        <f>IF(W18="","",W18)</f>
        <v>5</v>
      </c>
      <c r="M30" s="27" t="s">
        <v>308</v>
      </c>
      <c r="N30" s="37">
        <f>IF(U18="","",U18)</f>
        <v>2</v>
      </c>
      <c r="O30" s="39">
        <f>IF(W22="","",W22)</f>
        <v>0</v>
      </c>
      <c r="P30" s="27" t="s">
        <v>308</v>
      </c>
      <c r="Q30" s="37">
        <f>IF(U22="","",U22)</f>
        <v>0</v>
      </c>
      <c r="R30" s="39">
        <f>IF(W26="","",W26)</f>
        <v>3</v>
      </c>
      <c r="S30" s="27" t="s">
        <v>308</v>
      </c>
      <c r="T30" s="37">
        <f>IF(U26="","",U26)</f>
        <v>3</v>
      </c>
      <c r="U30" s="563"/>
      <c r="V30" s="564"/>
      <c r="W30" s="565"/>
      <c r="X30" s="29">
        <v>2</v>
      </c>
      <c r="Y30" s="27" t="s">
        <v>308</v>
      </c>
      <c r="Z30" s="182">
        <v>2</v>
      </c>
      <c r="AA30" s="552"/>
      <c r="AB30" s="716"/>
      <c r="AC30" s="558"/>
      <c r="AD30" s="558"/>
      <c r="AE30" s="558"/>
      <c r="AF30" s="558"/>
      <c r="AG30" s="558"/>
      <c r="AH30" s="542"/>
      <c r="AI30" s="591"/>
      <c r="AJ30" s="576"/>
      <c r="AK30" s="25"/>
      <c r="AL30" s="550"/>
      <c r="AM30" s="550"/>
      <c r="AN30" s="550"/>
      <c r="AO30" s="550"/>
    </row>
    <row r="31" spans="1:41" ht="11.25" customHeight="1">
      <c r="A31" s="13"/>
      <c r="B31" s="611"/>
      <c r="C31" s="586" t="str">
        <f>IF(C30="","",IF(C30&gt;E30,"○",IF(C30=E30,"△",IF(C30&lt;E30,"●"))))</f>
        <v>○</v>
      </c>
      <c r="D31" s="587"/>
      <c r="E31" s="588"/>
      <c r="F31" s="586" t="str">
        <f>IF(F30="","",IF(F30&gt;H30,"○",IF(F30=H30,"△",IF(F30&lt;H30,"●"))))</f>
        <v>○</v>
      </c>
      <c r="G31" s="587"/>
      <c r="H31" s="588"/>
      <c r="I31" s="586" t="str">
        <f>IF(I30="","",IF(I30&gt;K30,"○",IF(I30=K30,"△",IF(I30&lt;K30,"●"))))</f>
        <v>○</v>
      </c>
      <c r="J31" s="587"/>
      <c r="K31" s="588"/>
      <c r="L31" s="586" t="str">
        <f>IF(L30="","",IF(L30&gt;N30,"○",IF(L30=N30,"△",IF(L30&lt;N30,"●"))))</f>
        <v>○</v>
      </c>
      <c r="M31" s="587"/>
      <c r="N31" s="588"/>
      <c r="O31" s="586" t="str">
        <f>IF(O30="","",IF(O30&gt;Q30,"○",IF(O30=Q30,"△",IF(O30&lt;Q30,"●"))))</f>
        <v>△</v>
      </c>
      <c r="P31" s="587"/>
      <c r="Q31" s="588"/>
      <c r="R31" s="586" t="str">
        <f>IF(R30="","",IF(R30&gt;T30,"○",IF(R30=T30,"△",IF(R30&lt;T30,"●"))))</f>
        <v>△</v>
      </c>
      <c r="S31" s="587"/>
      <c r="T31" s="588"/>
      <c r="U31" s="601"/>
      <c r="V31" s="602"/>
      <c r="W31" s="603"/>
      <c r="X31" s="586" t="str">
        <f>IF(X30="","",IF(X30&gt;Z30,"○",IF(X30=Z30,"△",IF(X30&lt;Z30,"●"))))</f>
        <v>△</v>
      </c>
      <c r="Y31" s="587"/>
      <c r="Z31" s="588"/>
      <c r="AA31" s="553"/>
      <c r="AB31" s="717"/>
      <c r="AC31" s="559"/>
      <c r="AD31" s="559"/>
      <c r="AE31" s="559"/>
      <c r="AF31" s="559"/>
      <c r="AG31" s="559"/>
      <c r="AH31" s="586"/>
      <c r="AI31" s="592"/>
      <c r="AJ31" s="605"/>
      <c r="AK31" s="25"/>
      <c r="AL31" s="550"/>
      <c r="AM31" s="550"/>
      <c r="AN31" s="550"/>
      <c r="AO31" s="550"/>
    </row>
    <row r="32" spans="1:41" ht="11.25" customHeight="1">
      <c r="A32" s="13"/>
      <c r="B32" s="691" t="s">
        <v>313</v>
      </c>
      <c r="C32" s="30">
        <f>IF(Z4="","",Z4)</f>
        <v>1</v>
      </c>
      <c r="D32" s="31" t="s">
        <v>308</v>
      </c>
      <c r="E32" s="32">
        <f>IF(X4="","",X4)</f>
        <v>0</v>
      </c>
      <c r="F32" s="162">
        <f>IF(Z8="","",Z8)</f>
        <v>3</v>
      </c>
      <c r="G32" s="31" t="s">
        <v>308</v>
      </c>
      <c r="H32" s="32">
        <f>IF(X8="","",X8)</f>
        <v>1</v>
      </c>
      <c r="I32" s="162">
        <f>IF(Z12="","",Z12)</f>
        <v>3</v>
      </c>
      <c r="J32" s="31" t="s">
        <v>308</v>
      </c>
      <c r="K32" s="32">
        <f>IF(X12="","",X12)</f>
        <v>0</v>
      </c>
      <c r="L32" s="162">
        <f>IF(Z16="","",Z16)</f>
        <v>3</v>
      </c>
      <c r="M32" s="31" t="s">
        <v>308</v>
      </c>
      <c r="N32" s="32">
        <f>IF(X16="","",X16)</f>
        <v>0</v>
      </c>
      <c r="O32" s="162">
        <f>IF(Z20="","",Z20)</f>
        <v>1</v>
      </c>
      <c r="P32" s="31" t="s">
        <v>308</v>
      </c>
      <c r="Q32" s="32">
        <f>IF(X20="","",X20)</f>
        <v>1</v>
      </c>
      <c r="R32" s="162">
        <f>IF(Z24="","",Z24)</f>
        <v>1</v>
      </c>
      <c r="S32" s="31" t="s">
        <v>308</v>
      </c>
      <c r="T32" s="32">
        <f>IF(X24="","",X24)</f>
        <v>6</v>
      </c>
      <c r="U32" s="162">
        <f>IF(Z28="","",Z28)</f>
        <v>1</v>
      </c>
      <c r="V32" s="31" t="s">
        <v>308</v>
      </c>
      <c r="W32" s="32">
        <f>IF(X28="","",X28)</f>
        <v>3</v>
      </c>
      <c r="X32" s="560"/>
      <c r="Y32" s="561"/>
      <c r="Z32" s="734"/>
      <c r="AA32" s="551">
        <f>IF(F33="○",1,IF(F33="△",1,IF(F33="●",1)))+IF(I33="○",1,IF(I33="△",1,IF(I33="●",1)))+IF(L33="○",1,IF(L33="△",1,IF(L33="●",1)))+IF(O33="○",1,IF(O33="△",1,IF(O33="●",1)))+IF(R33="○",1,IF(R33="△",1,IF(R33="●",1)))+IF(U33="○",1,IF(U33="△",1,IF(U33="●",1)))+IF(C33="○",1,IF(C33="△",1,IF(C33="●",1)))+IF(F35="○",1,IF(F35="△",1,IF(F35="●",1)))+IF(I35="○",1,IF(I35="△",1,IF(I35="●",1)))+IF(L35="○",1,IF(L35="△",1,IF(L35="●",1)))+IF(O35="○",1,IF(O35="△",1,IF(O35="●",1)))+IF(R35="○",1,IF(R35="△",1,IF(R35="●",1)))+IF(U35="○",1,IF(U35="△",1,IF(U35="●",1)))+IF(C35="○",1,IF(C35="△",1,IF(C35="●",1)))</f>
        <v>14</v>
      </c>
      <c r="AB32" s="729">
        <f>AC32*3+AD32</f>
        <v>27</v>
      </c>
      <c r="AC32" s="557">
        <f>IF(F33="○",1,IF(F33="△",0,IF(F33="●",0)))+IF(I33="○",1,IF(I33="△",0,IF(I33="●",0)))+IF(L33="○",1,IF(L33="△",0,IF(L33="●",0)))+IF(O33="○",1,IF(O33="△",0,IF(O33="●",0)))+IF(R33="○",1,IF(R33="△",0,IF(R33="●",0)))+IF(U33="○",1,IF(U33="△",0,IF(U33="●",0)))+IF(C33="○",1,IF(C33="△",0,IF(C33="●",0)))+IF(F35="○",1,IF(F35="△",0,IF(F35="●",0)))+IF(I35="○",1,IF(I35="△",0,IF(I35="●",0)))+IF(L35="○",1,IF(L35="△",0,IF(L35="●",0)))+IF(O35="○",1,IF(O35="△",0,IF(O35="●",0)))+IF(R35="○",1,IF(R35="△",0,IF(R35="●",0)))+IF(U35="○",1,IF(U35="△",0,IF(U35="●",0)))+IF(C35="○",1,IF(C35="△",0,IF(C35="●",0)))</f>
        <v>8</v>
      </c>
      <c r="AD32" s="557">
        <f>IF(F33="○",0,IF(F33="△",1,IF(F33="●",0)))+IF(I33="○",0,IF(I33="△",1,IF(I33="●",0)))+IF(L33="○",0,IF(L33="△",1,IF(L33="●",0)))+IF(O33="○",0,IF(O33="△",1,IF(O33="●",0)))+IF(R33="○",0,IF(R33="△",1,IF(R33="●",0)))+IF(U33="○",0,IF(U33="△",1,IF(U33="●",0)))+IF(C33="○",0,IF(C33="△",1,IF(C33="●",0)))+IF(F35="○",0,IF(F35="△",1,IF(F35="●",0)))+IF(I35="○",0,IF(I35="△",1,IF(I35="●",0)))+IF(L35="○",0,IF(L35="△",1,IF(L35="●",0)))+IF(O35="○",0,IF(O35="△",1,IF(O35="●",0)))+IF(R35="○",0,IF(R35="△",1,IF(R35="●",0)))+IF(U35="○",0,IF(U35="△",1,IF(U35="●",0)))+IF(C35="○",0,IF(C35="△",1,IF(C35="●",0)))</f>
        <v>3</v>
      </c>
      <c r="AE32" s="557">
        <f>IF(F33="○",0,IF(F33="△",0,IF(F33="●",1)))+IF(I33="○",0,IF(I33="△",0,IF(I33="●",1)))+IF(L33="○",0,IF(L33="△",0,IF(L33="●",1)))+IF(O33="○",0,IF(O33="△",0,IF(O33="●",1)))+IF(R33="○",0,IF(R33="△",0,IF(R33="●",1)))+IF(U33="○",0,IF(U33="△",0,IF(U33="●",1)))+IF(C33="○",0,IF(C33="△",0,IF(C33="●",1)))+IF(F35="○",0,IF(F35="△",0,IF(F35="●",1)))+IF(I35="○",0,IF(I35="△",0,IF(I35="●",1)))+IF(L35="○",0,IF(L35="△",0,IF(L35="●",1)))+IF(O35="○",0,IF(O35="△",0,IF(O35="●",1)))+IF(R35="○",0,IF(R35="△",0,IF(R35="●",1)))+IF(U35="○",0,IF(U35="△",0,IF(U35="●",1)))+IF(C35="○",0,IF(C35="△",0,IF(C35="●",1)))</f>
        <v>3</v>
      </c>
      <c r="AF32" s="557">
        <f>SUM(F32,I32,L32,O32,R32,U32,C32)+SUM(F34,I34,L34,O34,R34,U34,C34)</f>
        <v>30</v>
      </c>
      <c r="AG32" s="557">
        <f>SUM(H32,K32,N32,Q32,T32,W32,E32)+SUM(H34,K34,N34,Q34,T34,W34,E34)</f>
        <v>18</v>
      </c>
      <c r="AH32" s="569">
        <f>AF32-AG32</f>
        <v>12</v>
      </c>
      <c r="AI32" s="570"/>
      <c r="AJ32" s="575">
        <f>RANK(AN32,AN4:AN35)</f>
        <v>3</v>
      </c>
      <c r="AK32" s="25"/>
      <c r="AL32" s="550">
        <f>RANK(AF32,AF4:AF35,1)</f>
        <v>5</v>
      </c>
      <c r="AM32" s="550">
        <f>RANK(AH32,AH4:AH35,1)</f>
        <v>5</v>
      </c>
      <c r="AN32" s="550">
        <f>AB32*100+AM32*10+AL32</f>
        <v>2755</v>
      </c>
      <c r="AO32" s="550"/>
    </row>
    <row r="33" spans="1:41" ht="11.25" customHeight="1">
      <c r="A33" s="13"/>
      <c r="B33" s="692"/>
      <c r="C33" s="542" t="str">
        <f>IF(C32="","",IF(C32&gt;E32,"○",IF(C32=E32,"△",IF(C32&lt;E32,"●"))))</f>
        <v>○</v>
      </c>
      <c r="D33" s="543"/>
      <c r="E33" s="548"/>
      <c r="F33" s="542" t="str">
        <f>IF(F32="","",IF(F32&gt;H32,"○",IF(F32=H32,"△",IF(F32&lt;H32,"●"))))</f>
        <v>○</v>
      </c>
      <c r="G33" s="543"/>
      <c r="H33" s="548"/>
      <c r="I33" s="542" t="str">
        <f>IF(I32="","",IF(I32&gt;K32,"○",IF(I32=K32,"△",IF(I32&lt;K32,"●"))))</f>
        <v>○</v>
      </c>
      <c r="J33" s="543"/>
      <c r="K33" s="548"/>
      <c r="L33" s="542" t="str">
        <f>IF(L32="","",IF(L32&gt;N32,"○",IF(L32=N32,"△",IF(L32&lt;N32,"●"))))</f>
        <v>○</v>
      </c>
      <c r="M33" s="543"/>
      <c r="N33" s="548"/>
      <c r="O33" s="542" t="str">
        <f>IF(O32="","",IF(O32&gt;Q32,"○",IF(O32=Q32,"△",IF(O32&lt;Q32,"●"))))</f>
        <v>△</v>
      </c>
      <c r="P33" s="543"/>
      <c r="Q33" s="548"/>
      <c r="R33" s="542" t="str">
        <f>IF(R32="","",IF(R32&gt;T32,"○",IF(R32=T32,"△",IF(R32&lt;T32,"●"))))</f>
        <v>●</v>
      </c>
      <c r="S33" s="543"/>
      <c r="T33" s="548"/>
      <c r="U33" s="542" t="str">
        <f>IF(U32="","",IF(U32&gt;W32,"○",IF(U32=W32,"△",IF(U32&lt;W32,"●"))))</f>
        <v>●</v>
      </c>
      <c r="V33" s="543"/>
      <c r="W33" s="548"/>
      <c r="X33" s="563"/>
      <c r="Y33" s="564"/>
      <c r="Z33" s="735"/>
      <c r="AA33" s="552"/>
      <c r="AB33" s="716"/>
      <c r="AC33" s="558"/>
      <c r="AD33" s="558"/>
      <c r="AE33" s="558"/>
      <c r="AF33" s="558"/>
      <c r="AG33" s="558"/>
      <c r="AH33" s="571"/>
      <c r="AI33" s="572"/>
      <c r="AJ33" s="576"/>
      <c r="AK33" s="25"/>
      <c r="AL33" s="550"/>
      <c r="AM33" s="550"/>
      <c r="AN33" s="550"/>
      <c r="AO33" s="550"/>
    </row>
    <row r="34" spans="1:41" ht="11.25" customHeight="1">
      <c r="A34" s="13"/>
      <c r="B34" s="692"/>
      <c r="C34" s="36">
        <f>IF(Z6="","",Z6)</f>
        <v>3</v>
      </c>
      <c r="D34" s="27" t="s">
        <v>314</v>
      </c>
      <c r="E34" s="37">
        <f>IF(X6="","",X6)</f>
        <v>0</v>
      </c>
      <c r="F34" s="39">
        <f>IF(Z10="","",Z10)</f>
        <v>1</v>
      </c>
      <c r="G34" s="27" t="s">
        <v>314</v>
      </c>
      <c r="H34" s="37">
        <f>IF(X10="","",X10)</f>
        <v>1</v>
      </c>
      <c r="I34" s="39">
        <f>IF(Z14="","",Z14)</f>
        <v>4</v>
      </c>
      <c r="J34" s="27" t="s">
        <v>314</v>
      </c>
      <c r="K34" s="37">
        <f>IF(X14="","",X14)</f>
        <v>2</v>
      </c>
      <c r="L34" s="39">
        <f>IF(Z18="","",Z18)</f>
        <v>4</v>
      </c>
      <c r="M34" s="27" t="s">
        <v>314</v>
      </c>
      <c r="N34" s="37">
        <f>IF(X18="","",X18)</f>
        <v>1</v>
      </c>
      <c r="O34" s="39">
        <f>IF(Z22="","",Z22)</f>
        <v>3</v>
      </c>
      <c r="P34" s="27" t="s">
        <v>314</v>
      </c>
      <c r="Q34" s="37">
        <f>IF(X22="","",X22)</f>
        <v>0</v>
      </c>
      <c r="R34" s="39">
        <f>IF(Z26="","",Z26)</f>
        <v>0</v>
      </c>
      <c r="S34" s="27" t="s">
        <v>314</v>
      </c>
      <c r="T34" s="37">
        <f>IF(X26="","",X26)</f>
        <v>1</v>
      </c>
      <c r="U34" s="39">
        <f>IF(Z30="","",Z30)</f>
        <v>2</v>
      </c>
      <c r="V34" s="27" t="s">
        <v>314</v>
      </c>
      <c r="W34" s="37">
        <f>IF(X30="","",X30)</f>
        <v>2</v>
      </c>
      <c r="X34" s="563"/>
      <c r="Y34" s="564"/>
      <c r="Z34" s="735"/>
      <c r="AA34" s="552"/>
      <c r="AB34" s="716"/>
      <c r="AC34" s="558"/>
      <c r="AD34" s="558"/>
      <c r="AE34" s="558"/>
      <c r="AF34" s="558"/>
      <c r="AG34" s="558"/>
      <c r="AH34" s="571"/>
      <c r="AI34" s="572"/>
      <c r="AJ34" s="576"/>
      <c r="AK34" s="25"/>
      <c r="AL34" s="550"/>
      <c r="AM34" s="550"/>
      <c r="AN34" s="550"/>
      <c r="AO34" s="550"/>
    </row>
    <row r="35" spans="1:41" ht="11.25" customHeight="1" thickBot="1">
      <c r="A35" s="13"/>
      <c r="B35" s="733"/>
      <c r="C35" s="544" t="str">
        <f>IF(C34="","",IF(C34&gt;E34,"○",IF(C34=E34,"△",IF(C34&lt;E34,"●"))))</f>
        <v>○</v>
      </c>
      <c r="D35" s="545"/>
      <c r="E35" s="546"/>
      <c r="F35" s="549" t="str">
        <f>IF(F34="","",IF(F34&gt;H34,"○",IF(F34=H34,"△",IF(F34&lt;H34,"●"))))</f>
        <v>△</v>
      </c>
      <c r="G35" s="545"/>
      <c r="H35" s="546"/>
      <c r="I35" s="549" t="str">
        <f>IF(I34="","",IF(I34&gt;K34,"○",IF(I34=K34,"△",IF(I34&lt;K34,"●"))))</f>
        <v>○</v>
      </c>
      <c r="J35" s="545"/>
      <c r="K35" s="546"/>
      <c r="L35" s="549" t="str">
        <f>IF(L34="","",IF(L34&gt;N34,"○",IF(L34=N34,"△",IF(L34&lt;N34,"●"))))</f>
        <v>○</v>
      </c>
      <c r="M35" s="545"/>
      <c r="N35" s="546"/>
      <c r="O35" s="549" t="str">
        <f>IF(O34="","",IF(O34&gt;Q34,"○",IF(O34=Q34,"△",IF(O34&lt;Q34,"●"))))</f>
        <v>○</v>
      </c>
      <c r="P35" s="545"/>
      <c r="Q35" s="546"/>
      <c r="R35" s="549" t="str">
        <f>IF(R34="","",IF(R34&gt;T34,"○",IF(R34=T34,"△",IF(R34&lt;T34,"●"))))</f>
        <v>●</v>
      </c>
      <c r="S35" s="545"/>
      <c r="T35" s="546"/>
      <c r="U35" s="549" t="str">
        <f>IF(U34="","",IF(U34&gt;W34,"○",IF(U34=W34,"△",IF(U34&lt;W34,"●"))))</f>
        <v>△</v>
      </c>
      <c r="V35" s="545"/>
      <c r="W35" s="546"/>
      <c r="X35" s="566"/>
      <c r="Y35" s="567"/>
      <c r="Z35" s="736"/>
      <c r="AA35" s="579"/>
      <c r="AB35" s="737"/>
      <c r="AC35" s="578"/>
      <c r="AD35" s="578"/>
      <c r="AE35" s="578"/>
      <c r="AF35" s="578"/>
      <c r="AG35" s="578"/>
      <c r="AH35" s="573"/>
      <c r="AI35" s="574"/>
      <c r="AJ35" s="577"/>
      <c r="AK35" s="25"/>
      <c r="AL35" s="550"/>
      <c r="AM35" s="550"/>
      <c r="AN35" s="550"/>
      <c r="AO35" s="550"/>
    </row>
    <row r="36" spans="1:41">
      <c r="B36" s="180"/>
    </row>
    <row r="37" spans="1:41" ht="13.5" customHeight="1">
      <c r="AL37" s="116"/>
      <c r="AM37" s="116"/>
      <c r="AN37" s="116"/>
      <c r="AO37" s="135"/>
    </row>
    <row r="40" spans="1:41" ht="13.5" customHeight="1"/>
    <row r="43" spans="1:41" ht="13.5" customHeight="1"/>
    <row r="45" spans="1:41" ht="13.5" customHeight="1"/>
    <row r="46" spans="1:41" ht="13.5" customHeight="1"/>
  </sheetData>
  <mergeCells count="237">
    <mergeCell ref="AM32:AM35"/>
    <mergeCell ref="AN32:AO35"/>
    <mergeCell ref="AA32:AA35"/>
    <mergeCell ref="AB32:AB35"/>
    <mergeCell ref="AC32:AC35"/>
    <mergeCell ref="AD32:AD35"/>
    <mergeCell ref="AE32:AE35"/>
    <mergeCell ref="AF32:AF35"/>
    <mergeCell ref="U35:W35"/>
    <mergeCell ref="U33:W33"/>
    <mergeCell ref="B32:B35"/>
    <mergeCell ref="X32:Z35"/>
    <mergeCell ref="C33:E33"/>
    <mergeCell ref="F33:H33"/>
    <mergeCell ref="I33:K33"/>
    <mergeCell ref="AG32:AG35"/>
    <mergeCell ref="AH32:AI35"/>
    <mergeCell ref="AJ32:AJ35"/>
    <mergeCell ref="AL32:AL35"/>
    <mergeCell ref="L33:N33"/>
    <mergeCell ref="O33:Q33"/>
    <mergeCell ref="R33:T33"/>
    <mergeCell ref="C35:E35"/>
    <mergeCell ref="F35:H35"/>
    <mergeCell ref="I35:K35"/>
    <mergeCell ref="L35:N35"/>
    <mergeCell ref="O35:Q35"/>
    <mergeCell ref="R35:T35"/>
    <mergeCell ref="AL28:AL31"/>
    <mergeCell ref="AM28:AM31"/>
    <mergeCell ref="AN28:AO31"/>
    <mergeCell ref="C29:E29"/>
    <mergeCell ref="F29:H29"/>
    <mergeCell ref="I29:K29"/>
    <mergeCell ref="L29:N29"/>
    <mergeCell ref="O29:Q29"/>
    <mergeCell ref="AB28:AB31"/>
    <mergeCell ref="AC28:AC31"/>
    <mergeCell ref="AD28:AD31"/>
    <mergeCell ref="AE28:AE31"/>
    <mergeCell ref="AF28:AF31"/>
    <mergeCell ref="AG28:AG31"/>
    <mergeCell ref="I31:K31"/>
    <mergeCell ref="L31:N31"/>
    <mergeCell ref="O31:Q31"/>
    <mergeCell ref="R31:T31"/>
    <mergeCell ref="X31:Z31"/>
    <mergeCell ref="B28:B31"/>
    <mergeCell ref="U28:W31"/>
    <mergeCell ref="AA28:AA31"/>
    <mergeCell ref="R29:T29"/>
    <mergeCell ref="X29:Z29"/>
    <mergeCell ref="C31:E31"/>
    <mergeCell ref="F31:H31"/>
    <mergeCell ref="AH28:AI31"/>
    <mergeCell ref="AJ28:AJ31"/>
    <mergeCell ref="AL24:AL27"/>
    <mergeCell ref="AM24:AM27"/>
    <mergeCell ref="AN24:AO27"/>
    <mergeCell ref="C25:E25"/>
    <mergeCell ref="F25:H25"/>
    <mergeCell ref="I25:K25"/>
    <mergeCell ref="L25:N25"/>
    <mergeCell ref="O25:Q25"/>
    <mergeCell ref="U25:W25"/>
    <mergeCell ref="X25:Z25"/>
    <mergeCell ref="AD24:AD27"/>
    <mergeCell ref="AE24:AE27"/>
    <mergeCell ref="AF24:AF27"/>
    <mergeCell ref="AG24:AG27"/>
    <mergeCell ref="AH24:AI27"/>
    <mergeCell ref="AJ24:AJ27"/>
    <mergeCell ref="O27:Q27"/>
    <mergeCell ref="U27:W27"/>
    <mergeCell ref="X27:Z27"/>
    <mergeCell ref="B24:B27"/>
    <mergeCell ref="R24:T27"/>
    <mergeCell ref="AA24:AA27"/>
    <mergeCell ref="AB24:AB27"/>
    <mergeCell ref="AC24:AC27"/>
    <mergeCell ref="C27:E27"/>
    <mergeCell ref="F27:H27"/>
    <mergeCell ref="I27:K27"/>
    <mergeCell ref="L27:N27"/>
    <mergeCell ref="AM20:AM23"/>
    <mergeCell ref="AN20:AO23"/>
    <mergeCell ref="AA20:AA23"/>
    <mergeCell ref="AB20:AB23"/>
    <mergeCell ref="AC20:AC23"/>
    <mergeCell ref="AD20:AD23"/>
    <mergeCell ref="AE20:AE23"/>
    <mergeCell ref="AF20:AF23"/>
    <mergeCell ref="L21:N21"/>
    <mergeCell ref="R21:T21"/>
    <mergeCell ref="U21:W21"/>
    <mergeCell ref="X21:Z21"/>
    <mergeCell ref="L23:N23"/>
    <mergeCell ref="R23:T23"/>
    <mergeCell ref="U23:W23"/>
    <mergeCell ref="X23:Z23"/>
    <mergeCell ref="B20:B23"/>
    <mergeCell ref="O20:Q23"/>
    <mergeCell ref="C21:E21"/>
    <mergeCell ref="F21:H21"/>
    <mergeCell ref="I21:K21"/>
    <mergeCell ref="AG20:AG23"/>
    <mergeCell ref="AH20:AI23"/>
    <mergeCell ref="AJ20:AJ23"/>
    <mergeCell ref="AL20:AL23"/>
    <mergeCell ref="C23:E23"/>
    <mergeCell ref="F23:H23"/>
    <mergeCell ref="I23:K23"/>
    <mergeCell ref="AL16:AL19"/>
    <mergeCell ref="AM16:AM19"/>
    <mergeCell ref="AN16:AO19"/>
    <mergeCell ref="C17:E17"/>
    <mergeCell ref="F17:H17"/>
    <mergeCell ref="I17:K17"/>
    <mergeCell ref="O17:Q17"/>
    <mergeCell ref="R17:T17"/>
    <mergeCell ref="AB16:AB19"/>
    <mergeCell ref="AC16:AC19"/>
    <mergeCell ref="AD16:AD19"/>
    <mergeCell ref="AE16:AE19"/>
    <mergeCell ref="AF16:AF19"/>
    <mergeCell ref="AG16:AG19"/>
    <mergeCell ref="I19:K19"/>
    <mergeCell ref="O19:Q19"/>
    <mergeCell ref="R19:T19"/>
    <mergeCell ref="U19:W19"/>
    <mergeCell ref="X19:Z19"/>
    <mergeCell ref="B16:B19"/>
    <mergeCell ref="L16:N19"/>
    <mergeCell ref="AA16:AA19"/>
    <mergeCell ref="U17:W17"/>
    <mergeCell ref="X17:Z17"/>
    <mergeCell ref="C19:E19"/>
    <mergeCell ref="F19:H19"/>
    <mergeCell ref="AH16:AI19"/>
    <mergeCell ref="AJ16:AJ19"/>
    <mergeCell ref="AL12:AL15"/>
    <mergeCell ref="AM12:AM15"/>
    <mergeCell ref="AN12:AO15"/>
    <mergeCell ref="C13:E13"/>
    <mergeCell ref="F13:H13"/>
    <mergeCell ref="L13:N13"/>
    <mergeCell ref="O13:Q13"/>
    <mergeCell ref="R13:T13"/>
    <mergeCell ref="U13:W13"/>
    <mergeCell ref="X13:Z13"/>
    <mergeCell ref="AD12:AD15"/>
    <mergeCell ref="AE12:AE15"/>
    <mergeCell ref="AF12:AF15"/>
    <mergeCell ref="AG12:AG15"/>
    <mergeCell ref="AH12:AI15"/>
    <mergeCell ref="AJ12:AJ15"/>
    <mergeCell ref="R15:T15"/>
    <mergeCell ref="U15:W15"/>
    <mergeCell ref="X15:Z15"/>
    <mergeCell ref="B12:B15"/>
    <mergeCell ref="I12:K15"/>
    <mergeCell ref="AA12:AA15"/>
    <mergeCell ref="AB12:AB15"/>
    <mergeCell ref="AC12:AC15"/>
    <mergeCell ref="C15:E15"/>
    <mergeCell ref="F15:H15"/>
    <mergeCell ref="L15:N15"/>
    <mergeCell ref="O15:Q15"/>
    <mergeCell ref="AG8:AG11"/>
    <mergeCell ref="AH8:AI11"/>
    <mergeCell ref="AJ8:AJ11"/>
    <mergeCell ref="AL8:AL11"/>
    <mergeCell ref="AM8:AM11"/>
    <mergeCell ref="AN8:AO11"/>
    <mergeCell ref="AA8:AA11"/>
    <mergeCell ref="AB8:AB11"/>
    <mergeCell ref="AC8:AC11"/>
    <mergeCell ref="AD8:AD11"/>
    <mergeCell ref="AE8:AE11"/>
    <mergeCell ref="AF8:AF11"/>
    <mergeCell ref="U7:W7"/>
    <mergeCell ref="X7:Z7"/>
    <mergeCell ref="B8:B11"/>
    <mergeCell ref="F8:H11"/>
    <mergeCell ref="C9:E9"/>
    <mergeCell ref="I9:K9"/>
    <mergeCell ref="L9:N9"/>
    <mergeCell ref="O9:Q9"/>
    <mergeCell ref="R9:T9"/>
    <mergeCell ref="U9:W9"/>
    <mergeCell ref="X9:Z9"/>
    <mergeCell ref="C11:E11"/>
    <mergeCell ref="I11:K11"/>
    <mergeCell ref="L11:N11"/>
    <mergeCell ref="O11:Q11"/>
    <mergeCell ref="R11:T11"/>
    <mergeCell ref="U11:W11"/>
    <mergeCell ref="X11:Z11"/>
    <mergeCell ref="B4:B7"/>
    <mergeCell ref="C4:E7"/>
    <mergeCell ref="AA4:AA7"/>
    <mergeCell ref="AB4:AB7"/>
    <mergeCell ref="AC4:AC7"/>
    <mergeCell ref="AD4:AD7"/>
    <mergeCell ref="AE4:AE7"/>
    <mergeCell ref="AN4:AO7"/>
    <mergeCell ref="F5:H5"/>
    <mergeCell ref="I5:K5"/>
    <mergeCell ref="L5:N5"/>
    <mergeCell ref="O5:Q5"/>
    <mergeCell ref="R5:T5"/>
    <mergeCell ref="U5:W5"/>
    <mergeCell ref="X5:Z5"/>
    <mergeCell ref="F7:H7"/>
    <mergeCell ref="I7:K7"/>
    <mergeCell ref="AF4:AF7"/>
    <mergeCell ref="AG4:AG7"/>
    <mergeCell ref="AH4:AI7"/>
    <mergeCell ref="AJ4:AJ7"/>
    <mergeCell ref="AL4:AL7"/>
    <mergeCell ref="AM4:AM7"/>
    <mergeCell ref="L7:N7"/>
    <mergeCell ref="O7:Q7"/>
    <mergeCell ref="R7:T7"/>
    <mergeCell ref="B1:Z1"/>
    <mergeCell ref="AA1:AE1"/>
    <mergeCell ref="AN1:AP1"/>
    <mergeCell ref="C3:E3"/>
    <mergeCell ref="F3:H3"/>
    <mergeCell ref="I3:K3"/>
    <mergeCell ref="L3:N3"/>
    <mergeCell ref="O3:Q3"/>
    <mergeCell ref="R3:T3"/>
    <mergeCell ref="U3:W3"/>
    <mergeCell ref="X3:Z3"/>
    <mergeCell ref="AH3:AI3"/>
    <mergeCell ref="AN3:AO3"/>
  </mergeCells>
  <phoneticPr fontId="2"/>
  <conditionalFormatting sqref="C33:W33">
    <cfRule type="cellIs" priority="1" stopIfTrue="1" operator="equal">
      <formula>"△"</formula>
    </cfRule>
  </conditionalFormatting>
  <conditionalFormatting sqref="U25:Z25 C25:Q25">
    <cfRule type="cellIs" priority="3" stopIfTrue="1" operator="equal">
      <formula>"△"</formula>
    </cfRule>
  </conditionalFormatting>
  <conditionalFormatting sqref="C10">
    <cfRule type="expression" priority="13" stopIfTrue="1">
      <formula>H4</formula>
    </cfRule>
  </conditionalFormatting>
  <conditionalFormatting sqref="U27:Z27 C11:E11 I11:Z11 C15:H15 C19:K19 C27:Q27 C31:T31 C35:W35 X31:Z31 L15:Z15 O19:Z19 R23:Z23 C23:N23">
    <cfRule type="cellIs" priority="14" stopIfTrue="1" operator="equal">
      <formula>"△"</formula>
    </cfRule>
  </conditionalFormatting>
  <conditionalFormatting sqref="F7:Z7">
    <cfRule type="cellIs" priority="12" stopIfTrue="1" operator="equal">
      <formula>"△"</formula>
    </cfRule>
  </conditionalFormatting>
  <conditionalFormatting sqref="F5:Z5">
    <cfRule type="cellIs" priority="11" stopIfTrue="1" operator="equal">
      <formula>"△"</formula>
    </cfRule>
  </conditionalFormatting>
  <conditionalFormatting sqref="C9:E9 I9:Z9">
    <cfRule type="cellIs" priority="10" stopIfTrue="1" operator="equal">
      <formula>"△"</formula>
    </cfRule>
  </conditionalFormatting>
  <conditionalFormatting sqref="C8">
    <cfRule type="expression" priority="9" stopIfTrue="1">
      <formula>H6</formula>
    </cfRule>
  </conditionalFormatting>
  <conditionalFormatting sqref="C13:H13 L13:Z13">
    <cfRule type="cellIs" priority="8" stopIfTrue="1" operator="equal">
      <formula>"△"</formula>
    </cfRule>
  </conditionalFormatting>
  <conditionalFormatting sqref="C17:K17 O17:Z17">
    <cfRule type="cellIs" priority="7" stopIfTrue="1" operator="equal">
      <formula>"△"</formula>
    </cfRule>
  </conditionalFormatting>
  <conditionalFormatting sqref="C21:H21 R21:Z21 L21:N21">
    <cfRule type="cellIs" priority="6" stopIfTrue="1" operator="equal">
      <formula>"△"</formula>
    </cfRule>
  </conditionalFormatting>
  <conditionalFormatting sqref="I21:K21">
    <cfRule type="cellIs" priority="5" stopIfTrue="1" operator="equal">
      <formula>"△"</formula>
    </cfRule>
  </conditionalFormatting>
  <conditionalFormatting sqref="I21:K21">
    <cfRule type="cellIs" priority="4" stopIfTrue="1" operator="equal">
      <formula>"△"</formula>
    </cfRule>
  </conditionalFormatting>
  <conditionalFormatting sqref="C29:T29 X29:Z29">
    <cfRule type="cellIs" priority="2" stopIfTrue="1" operator="equal">
      <formula>"△"</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54"/>
  <sheetViews>
    <sheetView workbookViewId="0">
      <selection activeCell="X32" sqref="X32:Z35"/>
    </sheetView>
  </sheetViews>
  <sheetFormatPr defaultRowHeight="13.5"/>
  <cols>
    <col min="1" max="1" width="5" style="123" customWidth="1"/>
    <col min="2" max="2" width="7.5" style="123" customWidth="1"/>
    <col min="3" max="35" width="2.5" style="123" customWidth="1"/>
    <col min="36" max="36" width="5" style="123" customWidth="1"/>
    <col min="37" max="38" width="3.875" style="123" customWidth="1"/>
    <col min="39" max="44" width="3.75" style="123" customWidth="1"/>
    <col min="45" max="46" width="7.5" style="123" customWidth="1"/>
    <col min="47" max="48" width="9" style="123"/>
    <col min="49" max="49" width="3.125" style="123" customWidth="1"/>
    <col min="50" max="16384" width="9" style="123"/>
  </cols>
  <sheetData>
    <row r="1" spans="1:42" ht="17.25">
      <c r="B1" s="643" t="str">
        <f>[1]Ｔ１!B1:Z1</f>
        <v>高円宮杯U-18サッカーリーグ2018・徳島県Tリーグ　　</v>
      </c>
      <c r="C1" s="643"/>
      <c r="D1" s="643"/>
      <c r="E1" s="643"/>
      <c r="F1" s="643"/>
      <c r="G1" s="643"/>
      <c r="H1" s="643"/>
      <c r="I1" s="643"/>
      <c r="J1" s="643"/>
      <c r="K1" s="643"/>
      <c r="L1" s="643"/>
      <c r="M1" s="643"/>
      <c r="N1" s="643"/>
      <c r="O1" s="643"/>
      <c r="P1" s="643"/>
      <c r="Q1" s="643"/>
      <c r="R1" s="643"/>
      <c r="S1" s="643"/>
      <c r="T1" s="643"/>
      <c r="U1" s="643"/>
      <c r="V1" s="643"/>
      <c r="W1" s="643"/>
      <c r="X1" s="643"/>
      <c r="Y1" s="643"/>
      <c r="Z1" s="643"/>
      <c r="AA1" s="643" t="s">
        <v>315</v>
      </c>
      <c r="AB1" s="643"/>
      <c r="AC1" s="643"/>
      <c r="AD1" s="643"/>
      <c r="AE1" s="643"/>
      <c r="AF1" s="21"/>
      <c r="AG1" s="21"/>
      <c r="AH1" s="21"/>
      <c r="AI1" s="21"/>
      <c r="AJ1" s="21"/>
      <c r="AK1" s="163" t="s">
        <v>73</v>
      </c>
      <c r="AL1" s="163">
        <f>'Ｔ1'!AL3</f>
        <v>18</v>
      </c>
      <c r="AM1" s="163" t="s">
        <v>11</v>
      </c>
      <c r="AN1" s="644" t="s">
        <v>266</v>
      </c>
      <c r="AO1" s="644"/>
      <c r="AP1" s="644"/>
    </row>
    <row r="2" spans="1:42" ht="13.5" customHeight="1" thickBot="1">
      <c r="B2" s="20"/>
      <c r="C2" s="6"/>
      <c r="D2" s="6"/>
      <c r="E2" s="6"/>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6"/>
      <c r="AL2" s="174"/>
      <c r="AM2" s="174"/>
      <c r="AN2" s="175"/>
      <c r="AO2" s="175"/>
    </row>
    <row r="3" spans="1:42" ht="36" thickBot="1">
      <c r="B3" s="176"/>
      <c r="C3" s="738" t="str">
        <f>B4</f>
        <v>城北</v>
      </c>
      <c r="D3" s="688"/>
      <c r="E3" s="689"/>
      <c r="F3" s="625" t="str">
        <f>B8</f>
        <v>城東</v>
      </c>
      <c r="G3" s="626"/>
      <c r="H3" s="627"/>
      <c r="I3" s="639" t="str">
        <f>B12</f>
        <v>城西</v>
      </c>
      <c r="J3" s="640"/>
      <c r="K3" s="641"/>
      <c r="L3" s="739" t="str">
        <f>B16</f>
        <v>板野</v>
      </c>
      <c r="M3" s="740"/>
      <c r="N3" s="741"/>
      <c r="O3" s="630" t="str">
        <f>B20</f>
        <v>名西</v>
      </c>
      <c r="P3" s="631"/>
      <c r="Q3" s="632"/>
      <c r="R3" s="618" t="str">
        <f>B24</f>
        <v>つるぎS</v>
      </c>
      <c r="S3" s="619"/>
      <c r="T3" s="620"/>
      <c r="U3" s="625" t="str">
        <f>B28</f>
        <v>渦潮S</v>
      </c>
      <c r="V3" s="626"/>
      <c r="W3" s="627"/>
      <c r="X3" s="675" t="str">
        <f>B32</f>
        <v>科技T</v>
      </c>
      <c r="Y3" s="676"/>
      <c r="Z3" s="742"/>
      <c r="AA3" s="2" t="s">
        <v>0</v>
      </c>
      <c r="AB3" s="177" t="s">
        <v>1</v>
      </c>
      <c r="AC3" s="3" t="s">
        <v>2</v>
      </c>
      <c r="AD3" s="4" t="s">
        <v>3</v>
      </c>
      <c r="AE3" s="164" t="s">
        <v>4</v>
      </c>
      <c r="AF3" s="3" t="s">
        <v>5</v>
      </c>
      <c r="AG3" s="3" t="s">
        <v>6</v>
      </c>
      <c r="AH3" s="637" t="s">
        <v>7</v>
      </c>
      <c r="AI3" s="638"/>
      <c r="AJ3" s="84" t="s">
        <v>8</v>
      </c>
      <c r="AK3" s="21"/>
      <c r="AL3" s="178" t="s">
        <v>9</v>
      </c>
      <c r="AM3" s="179" t="s">
        <v>28</v>
      </c>
      <c r="AN3" s="714" t="s">
        <v>301</v>
      </c>
      <c r="AO3" s="714"/>
    </row>
    <row r="4" spans="1:42" ht="11.25" customHeight="1">
      <c r="A4" s="13"/>
      <c r="B4" s="746" t="s">
        <v>316</v>
      </c>
      <c r="C4" s="655"/>
      <c r="D4" s="656"/>
      <c r="E4" s="657"/>
      <c r="F4" s="22">
        <v>2</v>
      </c>
      <c r="G4" s="23" t="s">
        <v>303</v>
      </c>
      <c r="H4" s="24">
        <v>2</v>
      </c>
      <c r="I4" s="22">
        <v>3</v>
      </c>
      <c r="J4" s="23" t="s">
        <v>303</v>
      </c>
      <c r="K4" s="24">
        <v>0</v>
      </c>
      <c r="L4" s="22">
        <v>3</v>
      </c>
      <c r="M4" s="23" t="s">
        <v>303</v>
      </c>
      <c r="N4" s="24">
        <v>0</v>
      </c>
      <c r="O4" s="22">
        <v>1</v>
      </c>
      <c r="P4" s="23" t="s">
        <v>303</v>
      </c>
      <c r="Q4" s="24">
        <v>1</v>
      </c>
      <c r="R4" s="22">
        <v>2</v>
      </c>
      <c r="S4" s="23" t="s">
        <v>303</v>
      </c>
      <c r="T4" s="24">
        <v>0</v>
      </c>
      <c r="U4" s="22">
        <v>2</v>
      </c>
      <c r="V4" s="23" t="s">
        <v>303</v>
      </c>
      <c r="W4" s="24">
        <v>0</v>
      </c>
      <c r="X4" s="22">
        <v>5</v>
      </c>
      <c r="Y4" s="23" t="s">
        <v>303</v>
      </c>
      <c r="Z4" s="181">
        <v>4</v>
      </c>
      <c r="AA4" s="669">
        <f>IF(F5="○",1,IF(F5="△",1,IF(F5="●",1)))+IF(I5="○",1,IF(I5="△",1,IF(I5="●",1)))+IF(L5="○",1,IF(L5="△",1,IF(L5="●",1)))+IF(O5="○",1,IF(O5="△",1,IF(O5="●",1)))+IF(R5="○",1,IF(R5="△",1,IF(R5="●",1)))+IF(U5="○",1,IF(U5="△",1,IF(U5="●",1)))+IF(X5="○",1,IF(X5="△",1,IF(X5="●",1)))+IF(F7="○",1,IF(F7="△",1,IF(F7="●",1)))+IF(I7="○",1,IF(I7="△",1,IF(I7="●",1)))+IF(L7="○",1,IF(L7="△",1,IF(L7="●",1)))+IF(O7="○",1,IF(O7="△",1,IF(O7="●",1)))+IF(R7="○",1,IF(R7="△",1,IF(R7="●",1)))+IF(U7="○",1,IF(U7="△",1,IF(U7="●",1)))+IF(X7="○",1,IF(X7="△",1,IF(X7="●",1)))</f>
        <v>13</v>
      </c>
      <c r="AB4" s="715">
        <f>AC4*3+AD4</f>
        <v>32</v>
      </c>
      <c r="AC4" s="636">
        <f>IF(F5="○",1,IF(F5="△",0,IF(F5="●",0)))+IF(I5="○",1,IF(I5="△",0,IF(I5="●",0)))+IF(L5="○",1,IF(L5="△",0,IF(L5="●",0)))+IF(O5="○",1,IF(O5="△",0,IF(O5="●",0)))+IF(R5="○",1,IF(R5="△",0,IF(R5="●",0)))+IF(U5="○",1,IF(U5="△",0,IF(U5="●",0)))+IF(X5="○",1,IF(X5="△",0,IF(X5="●",0)))+IF(F7="○",1,IF(F7="△",0,IF(F7="●",0)))+IF(I7="○",1,IF(I7="△",0,IF(I7="●",0)))+IF(L7="○",1,IF(L7="△",0,IF(L7="●",0)))+IF(O7="○",1,IF(O7="△",0,IF(O7="●",0)))+IF(R7="○",1,IF(R7="△",0,IF(R7="●",0)))+IF(U7="○",1,IF(U7="△",0,IF(U7="●",0)))+IF(X7="○",1,IF(X7="△",0,IF(X7="●",0)))</f>
        <v>10</v>
      </c>
      <c r="AD4" s="636">
        <f>IF(F5="○",0,IF(F5="△",1,IF(F5="●",0)))+IF(I5="○",0,IF(I5="△",1,IF(I5="●",0)))+IF(L5="○",0,IF(L5="△",1,IF(L5="●",0)))+IF(O5="○",0,IF(O5="△",1,IF(O5="●",0)))+IF(R5="○",0,IF(R5="△",1,IF(R5="●",0)))+IF(U5="○",0,IF(U5="△",1,IF(U5="●",0)))+IF(X5="○",0,IF(X5="△",1,IF(X5="●",0)))+IF(F7="○",0,IF(F7="△",1,IF(F7="●",0)))+IF(I7="○",0,IF(I7="△",1,IF(I7="●",0)))+IF(L7="○",0,IF(L7="△",1,IF(L7="●",0)))+IF(O7="○",0,IF(O7="△",1,IF(O7="●",0)))+IF(R7="○",0,IF(R7="△",1,IF(R7="●",0)))+IF(U7="○",0,IF(U7="△",1,IF(U7="●",0)))+IF(X7="○",0,IF(X7="△",1,IF(X7="●",0)))</f>
        <v>2</v>
      </c>
      <c r="AE4" s="636">
        <f>IF(F5="○",0,IF(F5="△",0,IF(F5="●",1)))+IF(I5="○",0,IF(I5="△",0,IF(I5="●",1)))+IF(L5="○",0,IF(L5="△",0,IF(L5="●",1)))+IF(O5="○",0,IF(O5="△",0,IF(O5="●",1)))+IF(R5="○",0,IF(R5="△",0,IF(R5="●",1)))+IF(U5="○",0,IF(U5="△",0,IF(U5="●",1)))+IF(X5="○",0,IF(X5="△",0,IF(X5="●",1)))+IF(F7="○",0,IF(F7="△",0,IF(F7="●",1)))+IF(I7="○",0,IF(I7="△",0,IF(I7="●",1)))+IF(L7="○",0,IF(L7="△",0,IF(L7="●",1)))+IF(O7="○",0,IF(O7="△",0,IF(O7="●",1)))+IF(R7="○",0,IF(R7="△",0,IF(R7="●",1)))+IF(U7="○",0,IF(U7="△",0,IF(U7="●",1)))+IF(X7="○",0,IF(X7="△",0,IF(X7="●",1)))</f>
        <v>1</v>
      </c>
      <c r="AF4" s="636">
        <f>SUM(F4,I4,L4,O4,R4,U4,X4)+SUM(F6,I6,L6,O6,R6,U6,X6)</f>
        <v>40</v>
      </c>
      <c r="AG4" s="636">
        <f>SUM(H4,K4,N4,Q4,T4,W4,Z4)+SUM(H6,K6,N6,Q6,T6,W6,Z6)</f>
        <v>13</v>
      </c>
      <c r="AH4" s="719">
        <f>AF4-AG4</f>
        <v>27</v>
      </c>
      <c r="AI4" s="720"/>
      <c r="AJ4" s="725">
        <f>RANK(AN4,AN4:AN35)</f>
        <v>1</v>
      </c>
      <c r="AK4" s="25"/>
      <c r="AL4" s="550">
        <f>RANK(AF4,AF4:AF35,1)</f>
        <v>8</v>
      </c>
      <c r="AM4" s="550">
        <f>RANK(AH4,AH4:AH35,1)</f>
        <v>8</v>
      </c>
      <c r="AN4" s="550">
        <f>AB4*100+AM4*10+AL4</f>
        <v>3288</v>
      </c>
      <c r="AO4" s="550"/>
    </row>
    <row r="5" spans="1:42" ht="11.25" customHeight="1">
      <c r="A5" s="13"/>
      <c r="B5" s="692"/>
      <c r="C5" s="658"/>
      <c r="D5" s="564"/>
      <c r="E5" s="565"/>
      <c r="F5" s="583" t="str">
        <f>IF(F4="","",IF(F4&gt;H4,"○",IF(F4=H4,"△",IF(F4&lt;H4,"●"))))</f>
        <v>△</v>
      </c>
      <c r="G5" s="584"/>
      <c r="H5" s="585"/>
      <c r="I5" s="583" t="str">
        <f>IF(I4="","",IF(I4&gt;K4,"○",IF(I4=K4,"△",IF(I4&lt;K4,"●"))))</f>
        <v>○</v>
      </c>
      <c r="J5" s="584"/>
      <c r="K5" s="585"/>
      <c r="L5" s="583" t="str">
        <f>IF(L4="","",IF(L4&gt;N4,"○",IF(L4=N4,"△",IF(L4&lt;N4,"●"))))</f>
        <v>○</v>
      </c>
      <c r="M5" s="584"/>
      <c r="N5" s="585"/>
      <c r="O5" s="583" t="str">
        <f>IF(O4="","",IF(O4&gt;Q4,"○",IF(O4=Q4,"△",IF(O4&lt;Q4,"●"))))</f>
        <v>△</v>
      </c>
      <c r="P5" s="584"/>
      <c r="Q5" s="585"/>
      <c r="R5" s="583" t="str">
        <f>IF(R4="","",IF(R4&gt;T4,"○",IF(R4=T4,"△",IF(R4&lt;T4,"●"))))</f>
        <v>○</v>
      </c>
      <c r="S5" s="584"/>
      <c r="T5" s="585"/>
      <c r="U5" s="583" t="str">
        <f>IF(U4="","",IF(U4&gt;W4,"○",IF(U4=W4,"△",IF(U4&lt;W4,"●"))))</f>
        <v>○</v>
      </c>
      <c r="V5" s="584"/>
      <c r="W5" s="585"/>
      <c r="X5" s="583" t="str">
        <f>IF(X4="","",IF(X4&gt;Z4,"○",IF(X4=Z4,"△",IF(X4&lt;Z4,"●"))))</f>
        <v>○</v>
      </c>
      <c r="Y5" s="584"/>
      <c r="Z5" s="718"/>
      <c r="AA5" s="552"/>
      <c r="AB5" s="716"/>
      <c r="AC5" s="558"/>
      <c r="AD5" s="558"/>
      <c r="AE5" s="558"/>
      <c r="AF5" s="558"/>
      <c r="AG5" s="558"/>
      <c r="AH5" s="721"/>
      <c r="AI5" s="722"/>
      <c r="AJ5" s="576"/>
      <c r="AK5" s="25"/>
      <c r="AL5" s="550"/>
      <c r="AM5" s="550"/>
      <c r="AN5" s="550"/>
      <c r="AO5" s="550"/>
    </row>
    <row r="6" spans="1:42" ht="11.25" customHeight="1">
      <c r="A6" s="13"/>
      <c r="B6" s="692"/>
      <c r="C6" s="658"/>
      <c r="D6" s="564"/>
      <c r="E6" s="565"/>
      <c r="F6" s="26">
        <v>2</v>
      </c>
      <c r="G6" s="27" t="s">
        <v>303</v>
      </c>
      <c r="H6" s="28">
        <v>0</v>
      </c>
      <c r="I6" s="26">
        <v>3</v>
      </c>
      <c r="J6" s="27" t="s">
        <v>303</v>
      </c>
      <c r="K6" s="28">
        <v>0</v>
      </c>
      <c r="L6" s="433"/>
      <c r="M6" s="430" t="s">
        <v>303</v>
      </c>
      <c r="N6" s="434"/>
      <c r="O6" s="26">
        <v>9</v>
      </c>
      <c r="P6" s="27" t="s">
        <v>303</v>
      </c>
      <c r="Q6" s="28">
        <v>2</v>
      </c>
      <c r="R6" s="26">
        <v>1</v>
      </c>
      <c r="S6" s="27" t="s">
        <v>303</v>
      </c>
      <c r="T6" s="28">
        <v>4</v>
      </c>
      <c r="U6" s="26">
        <v>3</v>
      </c>
      <c r="V6" s="27" t="s">
        <v>303</v>
      </c>
      <c r="W6" s="28">
        <v>0</v>
      </c>
      <c r="X6" s="26">
        <v>4</v>
      </c>
      <c r="Y6" s="27" t="s">
        <v>303</v>
      </c>
      <c r="Z6" s="182">
        <v>0</v>
      </c>
      <c r="AA6" s="552"/>
      <c r="AB6" s="716"/>
      <c r="AC6" s="558"/>
      <c r="AD6" s="558"/>
      <c r="AE6" s="558"/>
      <c r="AF6" s="558"/>
      <c r="AG6" s="558"/>
      <c r="AH6" s="721"/>
      <c r="AI6" s="722"/>
      <c r="AJ6" s="576"/>
      <c r="AK6" s="25"/>
      <c r="AL6" s="550"/>
      <c r="AM6" s="550"/>
      <c r="AN6" s="550"/>
      <c r="AO6" s="550"/>
    </row>
    <row r="7" spans="1:42" ht="11.25" customHeight="1">
      <c r="A7" s="13"/>
      <c r="B7" s="693"/>
      <c r="C7" s="659"/>
      <c r="D7" s="602"/>
      <c r="E7" s="603"/>
      <c r="F7" s="586" t="str">
        <f>IF(F6="","",IF(F6&gt;H6,"○",IF(F6=H6,"△",IF(F6&lt;H6,"●"))))</f>
        <v>○</v>
      </c>
      <c r="G7" s="587"/>
      <c r="H7" s="588"/>
      <c r="I7" s="586" t="str">
        <f>IF(I6="","",IF(I6&gt;K6,"○",IF(I6=K6,"△",IF(I6&lt;K6,"●"))))</f>
        <v>○</v>
      </c>
      <c r="J7" s="587"/>
      <c r="K7" s="588"/>
      <c r="L7" s="743" t="str">
        <f>IF(L6="","",IF(L6&gt;N6,"○",IF(L6=N6,"△",IF(L6&lt;N6,"●"))))</f>
        <v/>
      </c>
      <c r="M7" s="744"/>
      <c r="N7" s="745"/>
      <c r="O7" s="586" t="str">
        <f>IF(O6="","",IF(O6&gt;Q6,"○",IF(O6=Q6,"△",IF(O6&lt;Q6,"●"))))</f>
        <v>○</v>
      </c>
      <c r="P7" s="587"/>
      <c r="Q7" s="588"/>
      <c r="R7" s="586" t="str">
        <f>IF(R6="","",IF(R6&gt;T6,"○",IF(R6=T6,"△",IF(R6&lt;T6,"●"))))</f>
        <v>●</v>
      </c>
      <c r="S7" s="587"/>
      <c r="T7" s="588"/>
      <c r="U7" s="586" t="str">
        <f>IF(U6="","",IF(U6&gt;W6,"○",IF(U6=W6,"△",IF(U6&lt;W6,"●"))))</f>
        <v>○</v>
      </c>
      <c r="V7" s="587"/>
      <c r="W7" s="588"/>
      <c r="X7" s="586" t="str">
        <f>IF(X6="","",IF(X6&gt;Z6,"○",IF(X6=Z6,"△",IF(X6&lt;Z6,"●"))))</f>
        <v>○</v>
      </c>
      <c r="Y7" s="587"/>
      <c r="Z7" s="592"/>
      <c r="AA7" s="553"/>
      <c r="AB7" s="717"/>
      <c r="AC7" s="559"/>
      <c r="AD7" s="559"/>
      <c r="AE7" s="559"/>
      <c r="AF7" s="559"/>
      <c r="AG7" s="559"/>
      <c r="AH7" s="723"/>
      <c r="AI7" s="724"/>
      <c r="AJ7" s="576"/>
      <c r="AK7" s="25"/>
      <c r="AL7" s="550"/>
      <c r="AM7" s="550"/>
      <c r="AN7" s="550"/>
      <c r="AO7" s="550"/>
    </row>
    <row r="8" spans="1:42" ht="11.25" customHeight="1">
      <c r="A8" s="13"/>
      <c r="B8" s="595" t="s">
        <v>317</v>
      </c>
      <c r="C8" s="30">
        <f>IF(H4="","",H4)</f>
        <v>2</v>
      </c>
      <c r="D8" s="31" t="s">
        <v>303</v>
      </c>
      <c r="E8" s="32">
        <f>IF(F4="","",F4)</f>
        <v>2</v>
      </c>
      <c r="F8" s="560"/>
      <c r="G8" s="561"/>
      <c r="H8" s="562"/>
      <c r="I8" s="33">
        <v>1</v>
      </c>
      <c r="J8" s="31" t="s">
        <v>303</v>
      </c>
      <c r="K8" s="34">
        <v>0</v>
      </c>
      <c r="L8" s="33">
        <v>4</v>
      </c>
      <c r="M8" s="31" t="s">
        <v>303</v>
      </c>
      <c r="N8" s="34">
        <v>0</v>
      </c>
      <c r="O8" s="33">
        <v>2</v>
      </c>
      <c r="P8" s="31" t="s">
        <v>303</v>
      </c>
      <c r="Q8" s="34">
        <v>0</v>
      </c>
      <c r="R8" s="33">
        <v>1</v>
      </c>
      <c r="S8" s="31" t="s">
        <v>303</v>
      </c>
      <c r="T8" s="34">
        <v>0</v>
      </c>
      <c r="U8" s="33">
        <v>0</v>
      </c>
      <c r="V8" s="31" t="s">
        <v>303</v>
      </c>
      <c r="W8" s="34">
        <v>0</v>
      </c>
      <c r="X8" s="33">
        <v>2</v>
      </c>
      <c r="Y8" s="31" t="s">
        <v>303</v>
      </c>
      <c r="Z8" s="183">
        <v>1</v>
      </c>
      <c r="AA8" s="551">
        <f>IF(C9="○",1,IF(C9="△",1,IF(C9="●",1)))+IF(I9="○",1,IF(I9="△",1,IF(I9="●",1)))+IF(L9="○",1,IF(L9="△",1,IF(L9="●",1)))+IF(O9="○",1,IF(O9="△",1,IF(O9="●",1)))+IF(R9="○",1,IF(R9="△",1,IF(R9="●",1)))+IF(U9="○",1,IF(U9="△",1,IF(U9="●",1)))+IF(X9="○",1,IF(X9="△",1,IF(X9="●",1)))+IF(C11="○",1,IF(C11="△",1,IF(C11="●",1)))+IF(I11="○",1,IF(I11="△",1,IF(I11="●",1)))+IF(L11="○",1,IF(L11="△",1,IF(L11="●",1)))+IF(O11="○",1,IF(O11="△",1,IF(O11="●",1)))+IF(R11="○",1,IF(R11="△",1,IF(R11="●",1)))+IF(U11="○",1,IF(U11="△",1,IF(U11="●",1)))+IF(X11="○",1,IF(X11="△",1,IF(X11="●",1)))</f>
        <v>13</v>
      </c>
      <c r="AB8" s="729">
        <f>AC8*3+AD8</f>
        <v>26</v>
      </c>
      <c r="AC8" s="557">
        <f>IF(C9="○",1,IF(C9="△",0,IF(C9="●",0)))+IF(I9="○",1,IF(I9="△",0,IF(I9="●",0)))+IF(L9="○",1,IF(L9="△",0,IF(L9="●",0)))+IF(O9="○",1,IF(O9="△",0,IF(O9="●",0)))+IF(R9="○",1,IF(R9="△",0,IF(R9="●",0)))+IF(U9="○",1,IF(U9="△",0,IF(U9="●",0)))+IF(X9="○",1,IF(X9="△",0,IF(X9="●",0)))+IF(C11="○",1,IF(C11="△",0,IF(C11="●",0)))+IF(I11="○",1,IF(I11="△",0,IF(I11="●",0)))+IF(L11="○",1,IF(L11="△",0,IF(L11="●",0)))+IF(O11="○",1,IF(O11="△",0,IF(O11="●",0)))+IF(R11="○",1,IF(R11="△",0,IF(R11="●",0)))+IF(U11="○",1,IF(U11="△",0,IF(U11="●",0)))+IF(X11="○",1,IF(X11="△",0,IF(X11="●",0)))</f>
        <v>8</v>
      </c>
      <c r="AD8" s="557">
        <f>IF(C9="○",0,IF(C9="△",1,IF(C9="●",0)))+IF(I9="○",0,IF(I9="△",1,IF(I9="●",0)))+IF(L9="○",0,IF(L9="△",1,IF(L9="●",0)))+IF(O9="○",0,IF(O9="△",1,IF(O9="●",0)))+IF(R9="○",0,IF(R9="△",1,IF(R9="●",0)))+IF(U9="○",0,IF(U9="△",1,IF(U9="●",0)))+IF(X9="○",0,IF(X9="△",1,IF(X9="●",0)))+IF(C11="○",0,IF(C11="△",1,IF(C11="●",0)))+IF(I11="○",0,IF(I11="△",1,IF(I11="●",0)))+IF(L11="○",0,IF(L11="△",1,IF(L11="●",0)))+IF(O11="○",0,IF(O11="△",1,IF(O11="●",0)))+IF(R11="○",0,IF(R11="△",1,IF(R11="●",0)))+IF(U11="○",0,IF(U11="△",1,IF(U11="●",0)))+IF(X11="○",0,IF(X11="△",1,IF(X11="●",0)))</f>
        <v>2</v>
      </c>
      <c r="AE8" s="557">
        <f>IF(C9="○",0,IF(C9="△",0,IF(C9="●",1)))+IF(I9="○",0,IF(I9="△",0,IF(I9="●",1)))+IF(L9="○",0,IF(L9="△",0,IF(L9="●",1)))+IF(O9="○",0,IF(O9="△",0,IF(O9="●",1)))+IF(R9="○",0,IF(R9="△",0,IF(R9="●",1)))+IF(U9="○",0,IF(U9="△",0,IF(U9="●",1)))+IF(X9="○",0,IF(X9="△",0,IF(X9="●",1)))+IF(C11="○",0,IF(C11="△",0,IF(C11="●",1)))+IF(I11="○",0,IF(I11="△",0,IF(I11="●",1)))+IF(L11="○",0,IF(L11="△",0,IF(L11="●",1)))+IF(O11="○",0,IF(O11="△",0,IF(O11="●",1)))+IF(R11="○",0,IF(R11="△",0,IF(R11="●",1)))+IF(U11="○",0,IF(U11="△",0,IF(U11="●",1)))+IF(X11="○",0,IF(X11="△",0,IF(X11="●",1)))</f>
        <v>3</v>
      </c>
      <c r="AF8" s="557">
        <f>SUM(C8,I8,L8,O8,R8,U8,X8)+SUM(C10,I10,L10,O10,R10,U10,X10)</f>
        <v>26</v>
      </c>
      <c r="AG8" s="557">
        <f>SUM(E8,K8,N8,Q8,T8,W8,Z8)+SUM(E10,K10,N10,Q10,T10,W10,Z10)</f>
        <v>11</v>
      </c>
      <c r="AH8" s="569">
        <f>AF8-AG8</f>
        <v>15</v>
      </c>
      <c r="AI8" s="570"/>
      <c r="AJ8" s="575">
        <f>RANK(AN8,AN4:AN35)</f>
        <v>3</v>
      </c>
      <c r="AK8" s="25"/>
      <c r="AL8" s="550">
        <f>RANK(AF8,AF4:AF35,1)</f>
        <v>4</v>
      </c>
      <c r="AM8" s="550">
        <f>RANK(AH8,AH4:AH35,1)</f>
        <v>6</v>
      </c>
      <c r="AN8" s="550">
        <f>AB8*100+AM8*10+AL8</f>
        <v>2664</v>
      </c>
      <c r="AO8" s="550"/>
    </row>
    <row r="9" spans="1:42" ht="11.25" customHeight="1">
      <c r="A9" s="13"/>
      <c r="B9" s="596"/>
      <c r="C9" s="542" t="str">
        <f>IF(C8="","",IF(C8&gt;E8,"○",IF(C8=E8,"△",IF(C8&lt;E8,"●"))))</f>
        <v>△</v>
      </c>
      <c r="D9" s="543"/>
      <c r="E9" s="548"/>
      <c r="F9" s="563"/>
      <c r="G9" s="564"/>
      <c r="H9" s="565"/>
      <c r="I9" s="542" t="str">
        <f>IF(I8="","",IF(I8&gt;K8,"○",IF(I8=K8,"△",IF(I8&lt;K8,"●"))))</f>
        <v>○</v>
      </c>
      <c r="J9" s="543"/>
      <c r="K9" s="548"/>
      <c r="L9" s="542" t="str">
        <f>IF(L8="","",IF(L8&gt;N8,"○",IF(L8=N8,"△",IF(L8&lt;N8,"●"))))</f>
        <v>○</v>
      </c>
      <c r="M9" s="543"/>
      <c r="N9" s="548"/>
      <c r="O9" s="542" t="str">
        <f>IF(O8="","",IF(O8&gt;Q8,"○",IF(O8=Q8,"△",IF(O8&lt;Q8,"●"))))</f>
        <v>○</v>
      </c>
      <c r="P9" s="543"/>
      <c r="Q9" s="548"/>
      <c r="R9" s="542" t="str">
        <f>IF(R8="","",IF(R8&gt;T8,"○",IF(R8=T8,"△",IF(R8&lt;T8,"●"))))</f>
        <v>○</v>
      </c>
      <c r="S9" s="543"/>
      <c r="T9" s="548"/>
      <c r="U9" s="542" t="str">
        <f>IF(U8="","",IF(U8&gt;W8,"○",IF(U8=W8,"△",IF(U8&lt;W8,"●"))))</f>
        <v>△</v>
      </c>
      <c r="V9" s="543"/>
      <c r="W9" s="548"/>
      <c r="X9" s="542" t="str">
        <f>IF(X8="","",IF(X8&gt;Z8,"○",IF(X8=Z8,"△",IF(X8&lt;Z8,"●"))))</f>
        <v>○</v>
      </c>
      <c r="Y9" s="543"/>
      <c r="Z9" s="548"/>
      <c r="AA9" s="552"/>
      <c r="AB9" s="716"/>
      <c r="AC9" s="558"/>
      <c r="AD9" s="558"/>
      <c r="AE9" s="558"/>
      <c r="AF9" s="558"/>
      <c r="AG9" s="558"/>
      <c r="AH9" s="571"/>
      <c r="AI9" s="572"/>
      <c r="AJ9" s="576"/>
      <c r="AK9" s="25"/>
      <c r="AL9" s="550"/>
      <c r="AM9" s="550"/>
      <c r="AN9" s="550"/>
      <c r="AO9" s="550"/>
    </row>
    <row r="10" spans="1:42" ht="11.25" customHeight="1">
      <c r="A10" s="13"/>
      <c r="B10" s="596"/>
      <c r="C10" s="36">
        <f>IF(H6="","",H6)</f>
        <v>0</v>
      </c>
      <c r="D10" s="27" t="s">
        <v>303</v>
      </c>
      <c r="E10" s="37">
        <f>IF(F6="","",F6)</f>
        <v>2</v>
      </c>
      <c r="F10" s="563"/>
      <c r="G10" s="564"/>
      <c r="H10" s="565"/>
      <c r="I10" s="26">
        <v>5</v>
      </c>
      <c r="J10" s="27" t="s">
        <v>303</v>
      </c>
      <c r="K10" s="28">
        <v>0</v>
      </c>
      <c r="L10" s="433"/>
      <c r="M10" s="430" t="s">
        <v>303</v>
      </c>
      <c r="N10" s="434"/>
      <c r="O10" s="26">
        <v>5</v>
      </c>
      <c r="P10" s="27" t="s">
        <v>303</v>
      </c>
      <c r="Q10" s="28">
        <v>1</v>
      </c>
      <c r="R10" s="26">
        <v>3</v>
      </c>
      <c r="S10" s="27" t="s">
        <v>303</v>
      </c>
      <c r="T10" s="28">
        <v>1</v>
      </c>
      <c r="U10" s="26">
        <v>1</v>
      </c>
      <c r="V10" s="27" t="s">
        <v>303</v>
      </c>
      <c r="W10" s="28">
        <v>2</v>
      </c>
      <c r="X10" s="26">
        <v>0</v>
      </c>
      <c r="Y10" s="27" t="s">
        <v>303</v>
      </c>
      <c r="Z10" s="182">
        <v>2</v>
      </c>
      <c r="AA10" s="552"/>
      <c r="AB10" s="716"/>
      <c r="AC10" s="558"/>
      <c r="AD10" s="558"/>
      <c r="AE10" s="558"/>
      <c r="AF10" s="558"/>
      <c r="AG10" s="558"/>
      <c r="AH10" s="571"/>
      <c r="AI10" s="572"/>
      <c r="AJ10" s="576"/>
      <c r="AK10" s="25"/>
      <c r="AL10" s="550"/>
      <c r="AM10" s="550"/>
      <c r="AN10" s="550"/>
      <c r="AO10" s="550"/>
    </row>
    <row r="11" spans="1:42" ht="11.25" customHeight="1">
      <c r="A11" s="13"/>
      <c r="B11" s="597"/>
      <c r="C11" s="604" t="str">
        <f>IF(C10="","",IF(C10&gt;E10,"○",IF(C10=E10,"△",IF(C10&lt;E10,"●"))))</f>
        <v>●</v>
      </c>
      <c r="D11" s="587"/>
      <c r="E11" s="588"/>
      <c r="F11" s="601"/>
      <c r="G11" s="602"/>
      <c r="H11" s="603"/>
      <c r="I11" s="586" t="str">
        <f>IF(I10="","",IF(I10&gt;K10,"○",IF(I10=K10,"△",IF(I10&lt;K10,"●"))))</f>
        <v>○</v>
      </c>
      <c r="J11" s="587"/>
      <c r="K11" s="588"/>
      <c r="L11" s="743" t="str">
        <f>IF(L10="","",IF(L10&gt;N10,"○",IF(L10=N10,"△",IF(L10&lt;N10,"●"))))</f>
        <v/>
      </c>
      <c r="M11" s="744"/>
      <c r="N11" s="745"/>
      <c r="O11" s="586" t="str">
        <f>IF(O10="","",IF(O10&gt;Q10,"○",IF(O10=Q10,"△",IF(O10&lt;Q10,"●"))))</f>
        <v>○</v>
      </c>
      <c r="P11" s="587"/>
      <c r="Q11" s="588"/>
      <c r="R11" s="586" t="str">
        <f>IF(R10="","",IF(R10&gt;T10,"○",IF(R10=T10,"△",IF(R10&lt;T10,"●"))))</f>
        <v>○</v>
      </c>
      <c r="S11" s="587"/>
      <c r="T11" s="588"/>
      <c r="U11" s="586" t="str">
        <f>IF(U10="","",IF(U10&gt;W10,"○",IF(U10=W10,"△",IF(U10&lt;W10,"●"))))</f>
        <v>●</v>
      </c>
      <c r="V11" s="587"/>
      <c r="W11" s="588"/>
      <c r="X11" s="586" t="str">
        <f>IF(X10="","",IF(X10&gt;Z10,"○",IF(X10=Z10,"△",IF(X10&lt;Z10,"●"))))</f>
        <v>●</v>
      </c>
      <c r="Y11" s="587"/>
      <c r="Z11" s="592"/>
      <c r="AA11" s="553"/>
      <c r="AB11" s="717"/>
      <c r="AC11" s="559"/>
      <c r="AD11" s="559"/>
      <c r="AE11" s="559"/>
      <c r="AF11" s="559"/>
      <c r="AG11" s="559"/>
      <c r="AH11" s="593"/>
      <c r="AI11" s="594"/>
      <c r="AJ11" s="605"/>
      <c r="AK11" s="25"/>
      <c r="AL11" s="550"/>
      <c r="AM11" s="550"/>
      <c r="AN11" s="550"/>
      <c r="AO11" s="550"/>
    </row>
    <row r="12" spans="1:42" ht="11.25" customHeight="1">
      <c r="A12" s="13"/>
      <c r="B12" s="606" t="s">
        <v>318</v>
      </c>
      <c r="C12" s="30">
        <f>IF(K4="","",K4)</f>
        <v>0</v>
      </c>
      <c r="D12" s="31" t="s">
        <v>303</v>
      </c>
      <c r="E12" s="32">
        <f>IF(I4="","",I4)</f>
        <v>3</v>
      </c>
      <c r="F12" s="162">
        <f>IF(K8="","",K8)</f>
        <v>0</v>
      </c>
      <c r="G12" s="31" t="s">
        <v>303</v>
      </c>
      <c r="H12" s="32">
        <f>IF(I8="","",I8)</f>
        <v>1</v>
      </c>
      <c r="I12" s="560"/>
      <c r="J12" s="561"/>
      <c r="K12" s="562"/>
      <c r="L12" s="33">
        <v>4</v>
      </c>
      <c r="M12" s="31" t="s">
        <v>303</v>
      </c>
      <c r="N12" s="34">
        <v>0</v>
      </c>
      <c r="O12" s="33">
        <v>9</v>
      </c>
      <c r="P12" s="31" t="s">
        <v>303</v>
      </c>
      <c r="Q12" s="34">
        <v>2</v>
      </c>
      <c r="R12" s="33">
        <v>2</v>
      </c>
      <c r="S12" s="31" t="s">
        <v>303</v>
      </c>
      <c r="T12" s="34">
        <v>0</v>
      </c>
      <c r="U12" s="33">
        <v>0</v>
      </c>
      <c r="V12" s="31" t="s">
        <v>303</v>
      </c>
      <c r="W12" s="34">
        <v>3</v>
      </c>
      <c r="X12" s="35">
        <v>5</v>
      </c>
      <c r="Y12" s="31" t="s">
        <v>303</v>
      </c>
      <c r="Z12" s="183">
        <v>2</v>
      </c>
      <c r="AA12" s="551">
        <f>IF(C13="○",1,IF(C13="△",1,IF(C13="●",1)))+IF(F13="○",1,IF(F13="△",1,IF(F13="●",1)))+IF(L13="○",1,IF(L13="△",1,IF(L13="●",1)))+IF(O13="○",1,IF(O13="△",1,IF(O13="●",1)))+IF(R13="○",1,IF(R13="△",1,IF(R13="●",1)))+IF(U13="○",1,IF(U13="△",1,IF(U13="●",1)))+IF(X13="○",1,IF(X13="△",1,IF(X13="●",1)))+IF(C15="○",1,IF(C15="△",1,IF(C15="●",1)))+IF(F15="○",1,IF(F15="△",1,IF(F15="●",1)))+IF(L15="○",1,IF(L15="△",1,IF(L15="●",1)))+IF(O15="○",1,IF(O15="△",1,IF(O15="●",1)))+IF(R15="○",1,IF(R15="△",1,IF(R15="●",1)))+IF(U15="○",1,IF(U15="△",1,IF(U15="●",1)))+IF(X15="○",1,IF(X15="△",1,IF(X15="●",1)))</f>
        <v>13</v>
      </c>
      <c r="AB12" s="729">
        <f>AC12*3+AD12</f>
        <v>15</v>
      </c>
      <c r="AC12" s="557">
        <f>IF(F13="○",1,IF(F13="△",0,IF(F13="●",0)))+IF(C13="○",1,IF(C13="△",0,IF(C13="●",0)))+IF(L13="○",1,IF(L13="△",0,IF(L13="●",0)))+IF(O13="○",1,IF(O13="△",0,IF(O13="●",0)))+IF(R13="○",1,IF(R13="△",0,IF(R13="●",0)))+IF(U13="○",1,IF(U13="△",0,IF(U13="●",0)))+IF(X13="○",1,IF(X13="△",0,IF(X13="●",0)))+IF(F15="○",1,IF(F15="△",0,IF(F15="●",0)))+IF(C15="○",1,IF(C15="△",0,IF(C15="●",0)))+IF(L15="○",1,IF(L15="△",0,IF(L15="●",0)))+IF(O15="○",1,IF(O15="△",0,IF(O15="●",0)))+IF(R15="○",1,IF(R15="△",0,IF(R15="●",0)))+IF(U15="○",1,IF(U15="△",0,IF(U15="●",0)))+IF(X15="○",1,IF(X15="△",0,IF(X15="●",0)))</f>
        <v>5</v>
      </c>
      <c r="AD12" s="557">
        <f>IF(F13="○",0,IF(F13="△",1,IF(F13="●",0)))+IF(C13="○",0,IF(C13="△",1,IF(C13="●",0)))+IF(L13="○",0,IF(L13="△",1,IF(L13="●",0)))+IF(O13="○",0,IF(O13="△",1,IF(O13="●",0)))+IF(R13="○",0,IF(R13="△",1,IF(R13="●",0)))+IF(U13="○",0,IF(U13="△",1,IF(U13="●",0)))+IF(X13="○",0,IF(X13="△",1,IF(X13="●",0)))+IF(F15="○",0,IF(F15="△",1,IF(F15="●",0)))+IF(C15="○",0,IF(C15="△",1,IF(C15="●",0)))+IF(L15="○",0,IF(L15="△",1,IF(L15="●",0)))+IF(O15="○",0,IF(O15="△",1,IF(O15="●",0)))+IF(R15="○",0,IF(R15="△",1,IF(R15="●",0)))+IF(U15="○",0,IF(U15="△",1,IF(U15="●",0)))+IF(X15="○",0,IF(X15="△",1,IF(X15="●",0)))</f>
        <v>0</v>
      </c>
      <c r="AE12" s="557">
        <f>IF(F13="○",0,IF(F13="△",0,IF(F13="●",1)))+IF(C13="○",0,IF(C13="△",0,IF(C13="●",1)))+IF(L13="○",0,IF(L13="△",0,IF(L13="●",1)))+IF(O13="○",0,IF(O13="△",0,IF(O13="●",1)))+IF(R13="○",0,IF(R13="△",0,IF(R13="●",1)))+IF(U13="○",0,IF(U13="△",0,IF(U13="●",1)))+IF(X13="○",0,IF(X13="△",0,IF(X13="●",1)))+IF(F15="○",0,IF(F15="△",0,IF(F15="●",1)))+IF(C15="○",0,IF(C15="△",0,IF(C15="●",1)))+IF(L15="○",0,IF(L15="△",0,IF(L15="●",1)))+IF(O15="○",0,IF(O15="△",0,IF(O15="●",1)))+IF(R15="○",0,IF(R15="△",0,IF(R15="●",1)))+IF(U15="○",0,IF(U15="△",0,IF(U15="●",1)))+IF(X15="○",0,IF(X15="△",0,IF(X15="●",1)))</f>
        <v>8</v>
      </c>
      <c r="AF12" s="557">
        <f>SUM(F12,C12,L12,O12,R12,U12,X12)+SUM(F14,C14,L14,O14,R14,U14,X14)</f>
        <v>27</v>
      </c>
      <c r="AG12" s="557">
        <f>SUM(H12,E12,N12,Q12,T12,W12,Z12)+SUM(H14,E14,N14,Q14,T14,W14,Z14)</f>
        <v>28</v>
      </c>
      <c r="AH12" s="589">
        <f>AF12-AG12</f>
        <v>-1</v>
      </c>
      <c r="AI12" s="590"/>
      <c r="AJ12" s="575">
        <f>RANK(AN12,AN4:AN35)</f>
        <v>5</v>
      </c>
      <c r="AK12" s="25"/>
      <c r="AL12" s="550">
        <f>RANK(AF12,AF4:AF35,1)</f>
        <v>5</v>
      </c>
      <c r="AM12" s="550">
        <f>RANK(AH12,AH4:AH35,1)</f>
        <v>4</v>
      </c>
      <c r="AN12" s="550">
        <f>AB12*100+AM12*10+AL12</f>
        <v>1545</v>
      </c>
      <c r="AO12" s="550"/>
    </row>
    <row r="13" spans="1:42" ht="11.25" customHeight="1">
      <c r="A13" s="13"/>
      <c r="B13" s="607"/>
      <c r="C13" s="542" t="str">
        <f>IF(C12="","",IF(C12&gt;E12,"○",IF(C12=E12,"△",IF(C12&lt;E12,"●"))))</f>
        <v>●</v>
      </c>
      <c r="D13" s="543"/>
      <c r="E13" s="548"/>
      <c r="F13" s="542" t="str">
        <f>IF(F12="","",IF(F12&gt;H12,"○",IF(F12=H12,"△",IF(F12&lt;H12,"●"))))</f>
        <v>●</v>
      </c>
      <c r="G13" s="543"/>
      <c r="H13" s="548"/>
      <c r="I13" s="563"/>
      <c r="J13" s="564"/>
      <c r="K13" s="565"/>
      <c r="L13" s="542" t="str">
        <f>IF(L12="","",IF(L12&gt;N12,"○",IF(L12=N12,"△",IF(L12&lt;N12,"●"))))</f>
        <v>○</v>
      </c>
      <c r="M13" s="543"/>
      <c r="N13" s="548"/>
      <c r="O13" s="542" t="str">
        <f>IF(O12="","",IF(O12&gt;Q12,"○",IF(O12=Q12,"△",IF(O12&lt;Q12,"●"))))</f>
        <v>○</v>
      </c>
      <c r="P13" s="543"/>
      <c r="Q13" s="548"/>
      <c r="R13" s="542" t="str">
        <f>IF(R12="","",IF(R12&gt;T12,"○",IF(R12=T12,"△",IF(R12&lt;T12,"●"))))</f>
        <v>○</v>
      </c>
      <c r="S13" s="543"/>
      <c r="T13" s="548"/>
      <c r="U13" s="542" t="str">
        <f>IF(U12="","",IF(U12&gt;W12,"○",IF(U12=W12,"△",IF(U12&lt;W12,"●"))))</f>
        <v>●</v>
      </c>
      <c r="V13" s="543"/>
      <c r="W13" s="548"/>
      <c r="X13" s="542" t="str">
        <f>IF(X12="","",IF(X12&gt;Z12,"○",IF(X12=Z12,"△",IF(X12&lt;Z12,"●"))))</f>
        <v>○</v>
      </c>
      <c r="Y13" s="543"/>
      <c r="Z13" s="548"/>
      <c r="AA13" s="552"/>
      <c r="AB13" s="716"/>
      <c r="AC13" s="558"/>
      <c r="AD13" s="558"/>
      <c r="AE13" s="558"/>
      <c r="AF13" s="558"/>
      <c r="AG13" s="558"/>
      <c r="AH13" s="542"/>
      <c r="AI13" s="591"/>
      <c r="AJ13" s="576"/>
      <c r="AK13" s="25"/>
      <c r="AL13" s="550"/>
      <c r="AM13" s="550"/>
      <c r="AN13" s="550"/>
      <c r="AO13" s="550"/>
    </row>
    <row r="14" spans="1:42" ht="11.25" customHeight="1">
      <c r="A14" s="13"/>
      <c r="B14" s="607"/>
      <c r="C14" s="36">
        <f>IF(K6="","",K6)</f>
        <v>0</v>
      </c>
      <c r="D14" s="27" t="s">
        <v>303</v>
      </c>
      <c r="E14" s="37">
        <f>IF(I6="","",I6)</f>
        <v>3</v>
      </c>
      <c r="F14" s="39">
        <f>IF(K10="","",K10)</f>
        <v>0</v>
      </c>
      <c r="G14" s="27" t="s">
        <v>303</v>
      </c>
      <c r="H14" s="37">
        <f>IF(I10="","",I10)</f>
        <v>5</v>
      </c>
      <c r="I14" s="563"/>
      <c r="J14" s="564"/>
      <c r="K14" s="565"/>
      <c r="L14" s="433"/>
      <c r="M14" s="430" t="s">
        <v>303</v>
      </c>
      <c r="N14" s="434"/>
      <c r="O14" s="26">
        <v>2</v>
      </c>
      <c r="P14" s="27" t="s">
        <v>303</v>
      </c>
      <c r="Q14" s="28">
        <v>3</v>
      </c>
      <c r="R14" s="26">
        <v>1</v>
      </c>
      <c r="S14" s="27" t="s">
        <v>303</v>
      </c>
      <c r="T14" s="28">
        <v>2</v>
      </c>
      <c r="U14" s="26">
        <v>2</v>
      </c>
      <c r="V14" s="27" t="s">
        <v>303</v>
      </c>
      <c r="W14" s="28">
        <v>3</v>
      </c>
      <c r="X14" s="29">
        <v>2</v>
      </c>
      <c r="Y14" s="27" t="s">
        <v>303</v>
      </c>
      <c r="Z14" s="182">
        <v>1</v>
      </c>
      <c r="AA14" s="552"/>
      <c r="AB14" s="716"/>
      <c r="AC14" s="558"/>
      <c r="AD14" s="558"/>
      <c r="AE14" s="558"/>
      <c r="AF14" s="558"/>
      <c r="AG14" s="558"/>
      <c r="AH14" s="542"/>
      <c r="AI14" s="591"/>
      <c r="AJ14" s="576"/>
      <c r="AK14" s="25"/>
      <c r="AL14" s="550"/>
      <c r="AM14" s="550"/>
      <c r="AN14" s="550"/>
      <c r="AO14" s="550"/>
    </row>
    <row r="15" spans="1:42" ht="11.25" customHeight="1">
      <c r="A15" s="13"/>
      <c r="B15" s="608"/>
      <c r="C15" s="586" t="str">
        <f>IF(C14="","",IF(C14&gt;E14,"○",IF(C14=E14,"△",IF(C14&lt;E14,"●"))))</f>
        <v>●</v>
      </c>
      <c r="D15" s="587"/>
      <c r="E15" s="588"/>
      <c r="F15" s="586" t="str">
        <f>IF(F14="","",IF(F14&gt;H14,"○",IF(F14=H14,"△",IF(F14&lt;H14,"●"))))</f>
        <v>●</v>
      </c>
      <c r="G15" s="587"/>
      <c r="H15" s="588"/>
      <c r="I15" s="601"/>
      <c r="J15" s="602"/>
      <c r="K15" s="603"/>
      <c r="L15" s="743" t="str">
        <f>IF(L14="","",IF(L14&gt;N14,"○",IF(L14=N14,"△",IF(L14&lt;N14,"●"))))</f>
        <v/>
      </c>
      <c r="M15" s="744"/>
      <c r="N15" s="745"/>
      <c r="O15" s="586" t="str">
        <f>IF(O14="","",IF(O14&gt;Q14,"○",IF(O14=Q14,"△",IF(O14&lt;Q14,"●"))))</f>
        <v>●</v>
      </c>
      <c r="P15" s="587"/>
      <c r="Q15" s="588"/>
      <c r="R15" s="586" t="str">
        <f>IF(R14="","",IF(R14&gt;T14,"○",IF(R14=T14,"△",IF(R14&lt;T14,"●"))))</f>
        <v>●</v>
      </c>
      <c r="S15" s="587"/>
      <c r="T15" s="588"/>
      <c r="U15" s="586" t="str">
        <f>IF(U14="","",IF(U14&gt;W14,"○",IF(U14=W14,"△",IF(U14&lt;W14,"●"))))</f>
        <v>●</v>
      </c>
      <c r="V15" s="587"/>
      <c r="W15" s="588"/>
      <c r="X15" s="586" t="str">
        <f>IF(X14="","",IF(X14&gt;Z14,"○",IF(X14=Z14,"△",IF(X14&lt;Z14,"●"))))</f>
        <v>○</v>
      </c>
      <c r="Y15" s="587"/>
      <c r="Z15" s="588"/>
      <c r="AA15" s="553"/>
      <c r="AB15" s="717"/>
      <c r="AC15" s="559"/>
      <c r="AD15" s="559"/>
      <c r="AE15" s="559"/>
      <c r="AF15" s="559"/>
      <c r="AG15" s="559"/>
      <c r="AH15" s="586"/>
      <c r="AI15" s="592"/>
      <c r="AJ15" s="605"/>
      <c r="AK15" s="25"/>
      <c r="AL15" s="550"/>
      <c r="AM15" s="550"/>
      <c r="AN15" s="550"/>
      <c r="AO15" s="550"/>
    </row>
    <row r="16" spans="1:42" ht="11.25" customHeight="1">
      <c r="A16" s="13"/>
      <c r="B16" s="747" t="s">
        <v>319</v>
      </c>
      <c r="C16" s="30">
        <f>IF(N4="","",N4)</f>
        <v>0</v>
      </c>
      <c r="D16" s="31" t="s">
        <v>320</v>
      </c>
      <c r="E16" s="32">
        <f>IF(L4="","",L4)</f>
        <v>3</v>
      </c>
      <c r="F16" s="162">
        <f>IF(N8="","",N8)</f>
        <v>0</v>
      </c>
      <c r="G16" s="31" t="s">
        <v>320</v>
      </c>
      <c r="H16" s="32">
        <f>IF(L8="","",L8)</f>
        <v>4</v>
      </c>
      <c r="I16" s="162">
        <f>IF(N12="","",N12)</f>
        <v>0</v>
      </c>
      <c r="J16" s="31" t="s">
        <v>320</v>
      </c>
      <c r="K16" s="32">
        <f>IF(L12="","",L12)</f>
        <v>4</v>
      </c>
      <c r="L16" s="560"/>
      <c r="M16" s="561"/>
      <c r="N16" s="562"/>
      <c r="O16" s="33">
        <v>3</v>
      </c>
      <c r="P16" s="31" t="s">
        <v>320</v>
      </c>
      <c r="Q16" s="34">
        <v>3</v>
      </c>
      <c r="R16" s="33">
        <v>2</v>
      </c>
      <c r="S16" s="31" t="s">
        <v>320</v>
      </c>
      <c r="T16" s="34">
        <v>9</v>
      </c>
      <c r="U16" s="33">
        <v>1</v>
      </c>
      <c r="V16" s="31" t="s">
        <v>320</v>
      </c>
      <c r="W16" s="34">
        <v>6</v>
      </c>
      <c r="X16" s="35">
        <v>1</v>
      </c>
      <c r="Y16" s="31" t="s">
        <v>320</v>
      </c>
      <c r="Z16" s="183">
        <v>5</v>
      </c>
      <c r="AA16" s="551">
        <f>IF(F17="○",1,IF(F17="△",1,IF(F17="●",1)))+IF(I17="○",1,IF(I17="△",1,IF(I17="●",1)))+IF(C17="○",1,IF(C17="△",1,IF(C17="●",1)))+IF(O17="○",1,IF(O17="△",1,IF(O17="●",1)))+IF(R17="○",1,IF(R17="△",1,IF(R17="●",1)))+IF(U17="○",1,IF(U17="△",1,IF(U17="●",1)))+IF(X17="○",1,IF(X17="△",1,IF(X17="●",1)))+IF(F19="○",1,IF(F19="△",1,IF(F19="●",1)))+IF(I19="○",1,IF(I19="△",1,IF(I19="●",1)))+IF(C19="○",1,IF(C19="△",1,IF(C19="●",1)))+IF(O19="○",1,IF(O19="△",1,IF(O19="●",1)))+IF(R19="○",1,IF(R19="△",1,IF(R19="●",1)))+IF(U19="○",1,IF(U19="△",1,IF(U19="●",1)))+IF(X19="○",1,IF(X19="△",1,IF(X19="●",1)))</f>
        <v>7</v>
      </c>
      <c r="AB16" s="729">
        <f>AC16*3+AD16-3</f>
        <v>-2</v>
      </c>
      <c r="AC16" s="557">
        <f>IF(F17="○",1,IF(F17="△",0,IF(F17="●",0)))+IF(I17="○",1,IF(I17="△",0,IF(I17="●",0)))+IF(C17="○",1,IF(C17="△",0,IF(C17="●",0)))+IF(O17="○",1,IF(O17="△",0,IF(O17="●",0)))+IF(R17="○",1,IF(R17="△",0,IF(R17="●",0)))+IF(U17="○",1,IF(U17="△",0,IF(U17="●",0)))+IF(X17="○",1,IF(X17="△",0,IF(X17="●",0)))+IF(F19="○",1,IF(F19="△",0,IF(F19="●",0)))+IF(I19="○",1,IF(I19="△",0,IF(I19="●",0)))+IF(C19="○",1,IF(C19="△",0,IF(C19="●",0)))+IF(O19="○",1,IF(O19="△",0,IF(O19="●",0)))+IF(R19="○",1,IF(R19="△",0,IF(R19="●",0)))+IF(U19="○",1,IF(U19="△",0,IF(U19="●",0)))+IF(X19="○",1,IF(X19="△",0,IF(X19="●",0)))</f>
        <v>0</v>
      </c>
      <c r="AD16" s="557">
        <f>IF(F17="○",0,IF(F17="△",1,IF(F17="●",0)))+IF(I17="○",0,IF(I17="△",1,IF(I17="●",0)))+IF(C17="○",0,IF(C17="△",1,IF(C17="●",0)))+IF(O17="○",0,IF(O17="△",1,IF(O17="●",0)))+IF(R17="○",0,IF(R17="△",1,IF(R17="●",0)))+IF(U17="○",0,IF(U17="△",1,IF(U17="●",0)))+IF(X17="○",0,IF(X17="△",1,IF(X17="●",0)))+IF(F19="○",0,IF(F19="△",1,IF(F19="●",0)))+IF(I19="○",0,IF(I19="△",1,IF(I19="●",0)))+IF(C19="○",0,IF(C19="△",1,IF(C19="●",0)))+IF(O19="○",0,IF(O19="△",1,IF(O19="●",0)))+IF(R19="○",0,IF(R19="△",1,IF(R19="●",0)))+IF(U19="○",0,IF(U19="△",1,IF(U19="●",0)))+IF(X19="○",0,IF(X19="△",1,IF(X19="●",0)))</f>
        <v>1</v>
      </c>
      <c r="AE16" s="557">
        <f>IF(F17="○",0,IF(F17="△",0,IF(F17="●",1)))+IF(I17="○",0,IF(I17="△",0,IF(I17="●",1)))+IF(C17="○",0,IF(C17="△",0,IF(C17="●",1)))+IF(O17="○",0,IF(O17="△",0,IF(O17="●",1)))+IF(R17="○",0,IF(R17="△",0,IF(R17="●",1)))+IF(U17="○",0,IF(U17="△",0,IF(U17="●",1)))+IF(X17="○",0,IF(X17="△",0,IF(X17="●",1)))+IF(F19="○",0,IF(F19="△",0,IF(F19="●",1)))+IF(I19="○",0,IF(I19="△",0,IF(I19="●",1)))+IF(C19="○",0,IF(C19="△",0,IF(C19="●",1)))+IF(O19="○",0,IF(O19="△",0,IF(O19="●",1)))+IF(R19="○",0,IF(R19="△",0,IF(R19="●",1)))+IF(U19="○",0,IF(U19="△",0,IF(U19="●",1)))+IF(X19="○",0,IF(X19="△",0,IF(X19="●",1)))</f>
        <v>6</v>
      </c>
      <c r="AF16" s="557">
        <f>SUM(F16,I16,C16,O16,R16,U16,X16)+SUM(F18,I18,C18,O18,R18,U18,X18)</f>
        <v>7</v>
      </c>
      <c r="AG16" s="557">
        <f>SUM(H16,K16,E16,Q16,T16,W16,Z16)+SUM(H18,K18,E18,Q18,T18,W18,Z18)</f>
        <v>34</v>
      </c>
      <c r="AH16" s="589">
        <f>AF16-AG16</f>
        <v>-27</v>
      </c>
      <c r="AI16" s="590"/>
      <c r="AJ16" s="575">
        <f>RANK(AN16,AN4:AN35)</f>
        <v>8</v>
      </c>
      <c r="AK16" s="25"/>
      <c r="AL16" s="550">
        <f>RANK(AF16,AF4:AF35,1)</f>
        <v>1</v>
      </c>
      <c r="AM16" s="550">
        <f>RANK(AH16,AH4:AH35,1)</f>
        <v>1</v>
      </c>
      <c r="AN16" s="550">
        <f>AB16*100+AM16*10+AL16</f>
        <v>-189</v>
      </c>
      <c r="AO16" s="550"/>
    </row>
    <row r="17" spans="1:41" ht="11.25" customHeight="1">
      <c r="A17" s="13"/>
      <c r="B17" s="748"/>
      <c r="C17" s="542" t="str">
        <f>IF(C16="","",IF(C16&gt;E16,"○",IF(C16=E16,"△",IF(C16&lt;E16,"●"))))</f>
        <v>●</v>
      </c>
      <c r="D17" s="543"/>
      <c r="E17" s="548"/>
      <c r="F17" s="542" t="str">
        <f>IF(F16="","",IF(F16&gt;H16,"○",IF(F16=H16,"△",IF(F16&lt;H16,"●"))))</f>
        <v>●</v>
      </c>
      <c r="G17" s="543"/>
      <c r="H17" s="548"/>
      <c r="I17" s="542" t="str">
        <f>IF(I16="","",IF(I16&gt;K16,"○",IF(I16=K16,"△",IF(I16&lt;K16,"●"))))</f>
        <v>●</v>
      </c>
      <c r="J17" s="543"/>
      <c r="K17" s="548"/>
      <c r="L17" s="563"/>
      <c r="M17" s="564"/>
      <c r="N17" s="565"/>
      <c r="O17" s="542" t="str">
        <f>IF(O16="","",IF(O16&gt;Q16,"○",IF(O16=Q16,"△",IF(O16&lt;Q16,"●"))))</f>
        <v>△</v>
      </c>
      <c r="P17" s="543"/>
      <c r="Q17" s="548"/>
      <c r="R17" s="542" t="str">
        <f>IF(R16="","",IF(R16&gt;T16,"○",IF(R16=T16,"△",IF(R16&lt;T16,"●"))))</f>
        <v>●</v>
      </c>
      <c r="S17" s="543"/>
      <c r="T17" s="548"/>
      <c r="U17" s="542" t="str">
        <f>IF(U16="","",IF(U16&gt;W16,"○",IF(U16=W16,"△",IF(U16&lt;W16,"●"))))</f>
        <v>●</v>
      </c>
      <c r="V17" s="543"/>
      <c r="W17" s="548"/>
      <c r="X17" s="542" t="str">
        <f>IF(X16="","",IF(X16&gt;Z16,"○",IF(X16=Z16,"△",IF(X16&lt;Z16,"●"))))</f>
        <v>●</v>
      </c>
      <c r="Y17" s="543"/>
      <c r="Z17" s="548"/>
      <c r="AA17" s="552"/>
      <c r="AB17" s="716"/>
      <c r="AC17" s="558"/>
      <c r="AD17" s="558"/>
      <c r="AE17" s="558"/>
      <c r="AF17" s="558"/>
      <c r="AG17" s="558"/>
      <c r="AH17" s="542"/>
      <c r="AI17" s="591"/>
      <c r="AJ17" s="576"/>
      <c r="AK17" s="25"/>
      <c r="AL17" s="550"/>
      <c r="AM17" s="550"/>
      <c r="AN17" s="550"/>
      <c r="AO17" s="550"/>
    </row>
    <row r="18" spans="1:41" ht="11.25" customHeight="1">
      <c r="A18" s="13"/>
      <c r="B18" s="748"/>
      <c r="C18" s="429" t="str">
        <f>IF(N6="","",N6)</f>
        <v/>
      </c>
      <c r="D18" s="430" t="s">
        <v>320</v>
      </c>
      <c r="E18" s="431" t="str">
        <f>IF(L6="","",L6)</f>
        <v/>
      </c>
      <c r="F18" s="432" t="str">
        <f>IF(N10="","",N10)</f>
        <v/>
      </c>
      <c r="G18" s="430" t="s">
        <v>320</v>
      </c>
      <c r="H18" s="431" t="str">
        <f>IF(L10="","",L10)</f>
        <v/>
      </c>
      <c r="I18" s="432" t="str">
        <f>IF(N14="","",N14)</f>
        <v/>
      </c>
      <c r="J18" s="430" t="s">
        <v>320</v>
      </c>
      <c r="K18" s="431" t="str">
        <f>IF(L14="","",L14)</f>
        <v/>
      </c>
      <c r="L18" s="563"/>
      <c r="M18" s="564"/>
      <c r="N18" s="565"/>
      <c r="O18" s="433"/>
      <c r="P18" s="430" t="s">
        <v>320</v>
      </c>
      <c r="Q18" s="434"/>
      <c r="R18" s="433"/>
      <c r="S18" s="430" t="s">
        <v>320</v>
      </c>
      <c r="T18" s="434"/>
      <c r="U18" s="433"/>
      <c r="V18" s="430" t="s">
        <v>320</v>
      </c>
      <c r="W18" s="434"/>
      <c r="X18" s="435"/>
      <c r="Y18" s="430" t="s">
        <v>320</v>
      </c>
      <c r="Z18" s="436"/>
      <c r="AA18" s="552"/>
      <c r="AB18" s="716"/>
      <c r="AC18" s="558"/>
      <c r="AD18" s="558"/>
      <c r="AE18" s="558"/>
      <c r="AF18" s="558"/>
      <c r="AG18" s="558"/>
      <c r="AH18" s="542"/>
      <c r="AI18" s="591"/>
      <c r="AJ18" s="576"/>
      <c r="AK18" s="25"/>
      <c r="AL18" s="550"/>
      <c r="AM18" s="550"/>
      <c r="AN18" s="550"/>
      <c r="AO18" s="550"/>
    </row>
    <row r="19" spans="1:41" ht="11.25" customHeight="1">
      <c r="A19" s="13"/>
      <c r="B19" s="749"/>
      <c r="C19" s="743" t="str">
        <f>IF(C18="","",IF(C18&gt;E18,"○",IF(C18=E18,"△",IF(C18&lt;E18,"●"))))</f>
        <v/>
      </c>
      <c r="D19" s="744"/>
      <c r="E19" s="745"/>
      <c r="F19" s="743" t="str">
        <f>IF(F18="","",IF(F18&gt;H18,"○",IF(F18=H18,"△",IF(F18&lt;H18,"●"))))</f>
        <v/>
      </c>
      <c r="G19" s="744"/>
      <c r="H19" s="745"/>
      <c r="I19" s="743" t="str">
        <f>IF(I18="","",IF(I18&gt;K18,"○",IF(I18=K18,"△",IF(I18&lt;K18,"●"))))</f>
        <v/>
      </c>
      <c r="J19" s="744"/>
      <c r="K19" s="745"/>
      <c r="L19" s="601"/>
      <c r="M19" s="602"/>
      <c r="N19" s="603"/>
      <c r="O19" s="743" t="str">
        <f>IF(O18="","",IF(O18&gt;Q18,"○",IF(O18=Q18,"△",IF(O18&lt;Q18,"●"))))</f>
        <v/>
      </c>
      <c r="P19" s="744"/>
      <c r="Q19" s="745"/>
      <c r="R19" s="743" t="str">
        <f>IF(R18="","",IF(R18&gt;T18,"○",IF(R18=T18,"△",IF(R18&lt;T18,"●"))))</f>
        <v/>
      </c>
      <c r="S19" s="744"/>
      <c r="T19" s="745"/>
      <c r="U19" s="743" t="str">
        <f>IF(U18="","",IF(U18&gt;W18,"○",IF(U18=W18,"△",IF(U18&lt;W18,"●"))))</f>
        <v/>
      </c>
      <c r="V19" s="744"/>
      <c r="W19" s="745"/>
      <c r="X19" s="743" t="str">
        <f>IF(X18="","",IF(X18&gt;Z18,"○",IF(X18=Z18,"△",IF(X18&lt;Z18,"●"))))</f>
        <v/>
      </c>
      <c r="Y19" s="744"/>
      <c r="Z19" s="745"/>
      <c r="AA19" s="553"/>
      <c r="AB19" s="717"/>
      <c r="AC19" s="559"/>
      <c r="AD19" s="559"/>
      <c r="AE19" s="559"/>
      <c r="AF19" s="559"/>
      <c r="AG19" s="559"/>
      <c r="AH19" s="586"/>
      <c r="AI19" s="592"/>
      <c r="AJ19" s="605"/>
      <c r="AK19" s="25"/>
      <c r="AL19" s="550"/>
      <c r="AM19" s="550"/>
      <c r="AN19" s="550"/>
      <c r="AO19" s="550"/>
    </row>
    <row r="20" spans="1:41" ht="11.25" customHeight="1">
      <c r="A20" s="13"/>
      <c r="B20" s="698" t="s">
        <v>321</v>
      </c>
      <c r="C20" s="30">
        <f>IF(Q4="","",Q4)</f>
        <v>1</v>
      </c>
      <c r="D20" s="31" t="s">
        <v>320</v>
      </c>
      <c r="E20" s="32">
        <f>IF(O4="","",O4)</f>
        <v>1</v>
      </c>
      <c r="F20" s="162">
        <f>IF(Q8="","",Q8)</f>
        <v>0</v>
      </c>
      <c r="G20" s="31" t="s">
        <v>320</v>
      </c>
      <c r="H20" s="32">
        <f>IF(O8="","",O8)</f>
        <v>2</v>
      </c>
      <c r="I20" s="162">
        <f>IF(Q12="","",Q12)</f>
        <v>2</v>
      </c>
      <c r="J20" s="31" t="s">
        <v>320</v>
      </c>
      <c r="K20" s="32">
        <f>IF(O12="","",O12)</f>
        <v>9</v>
      </c>
      <c r="L20" s="162">
        <f>IF(Q16="","",Q16)</f>
        <v>3</v>
      </c>
      <c r="M20" s="31" t="s">
        <v>320</v>
      </c>
      <c r="N20" s="32">
        <f>IF(O16="","",O16)</f>
        <v>3</v>
      </c>
      <c r="O20" s="560"/>
      <c r="P20" s="561"/>
      <c r="Q20" s="562"/>
      <c r="R20" s="33">
        <v>4</v>
      </c>
      <c r="S20" s="31" t="s">
        <v>320</v>
      </c>
      <c r="T20" s="34">
        <v>1</v>
      </c>
      <c r="U20" s="33">
        <v>1</v>
      </c>
      <c r="V20" s="31" t="s">
        <v>320</v>
      </c>
      <c r="W20" s="34">
        <v>4</v>
      </c>
      <c r="X20" s="35">
        <v>3</v>
      </c>
      <c r="Y20" s="31" t="s">
        <v>320</v>
      </c>
      <c r="Z20" s="183">
        <v>1</v>
      </c>
      <c r="AA20" s="551">
        <f>IF(F21="○",1,IF(F21="△",1,IF(F21="●",1)))+IF(I21="○",1,IF(I21="△",1,IF(I21="●",1)))+IF(L21="○",1,IF(L21="△",1,IF(L21="●",1)))+IF(C21="○",1,IF(C21="△",1,IF(C21="●",1)))+IF(R21="○",1,IF(R21="△",1,IF(R21="●",1)))+IF(U21="○",1,IF(U21="△",1,IF(U21="●",1)))+IF(X21="○",1,IF(X21="△",1,IF(X21="●",1)))+IF(F23="○",1,IF(F23="△",1,IF(F23="●",1)))+IF(I23="○",1,IF(I23="△",1,IF(I23="●",1)))+IF(L23="○",1,IF(L23="△",1,IF(L23="●",1)))+IF(C23="○",1,IF(C23="△",1,IF(C23="●",1)))+IF(R23="○",1,IF(R23="△",1,IF(R23="●",1)))+IF(U23="○",1,IF(U23="△",1,IF(U23="●",1)))+IF(X23="○",1,IF(X23="△",1,IF(X23="●",1)))</f>
        <v>13</v>
      </c>
      <c r="AB20" s="729">
        <f>AC20*3+AD20</f>
        <v>12</v>
      </c>
      <c r="AC20" s="557">
        <f>IF(F21="○",1,IF(F21="△",0,IF(F21="●",0)))+IF(I21="○",1,IF(I21="△",0,IF(I21="●",0)))+IF(L21="○",1,IF(L21="△",0,IF(L21="●",0)))+IF(C21="○",1,IF(C21="△",0,IF(C21="●",0)))+IF(R21="○",1,IF(R21="△",0,IF(R21="●",0)))+IF(U21="○",1,IF(U21="△",0,IF(U21="●",0)))+IF(X21="○",1,IF(X21="△",0,IF(X21="●",0)))+IF(F23="○",1,IF(F23="△",0,IF(F23="●",0)))+IF(I23="○",1,IF(I23="△",0,IF(I23="●",0)))+IF(L23="○",1,IF(L23="△",0,IF(L23="●",0)))+IF(C23="○",1,IF(C23="△",0,IF(C23="●",0)))+IF(R23="○",1,IF(R23="△",0,IF(R23="●",0)))+IF(U23="○",1,IF(U23="△",0,IF(U23="●",0)))+IF(X23="○",1,IF(X23="△",0,IF(X23="●",0)))</f>
        <v>3</v>
      </c>
      <c r="AD20" s="557">
        <f>IF(F21="○",0,IF(F21="△",1,IF(F21="●",0)))+IF(I21="○",0,IF(I21="△",1,IF(I21="●",0)))+IF(L21="○",0,IF(L21="△",1,IF(L21="●",0)))+IF(C21="○",0,IF(C21="△",1,IF(C21="●",0)))+IF(R21="○",0,IF(R21="△",1,IF(R21="●",0)))+IF(U21="○",0,IF(U21="△",1,IF(U21="●",0)))+IF(X21="○",0,IF(X21="△",1,IF(X21="●",0)))+IF(F23="○",0,IF(F23="△",1,IF(F23="●",0)))+IF(I23="○",0,IF(I23="△",1,IF(I23="●",0)))+IF(L23="○",0,IF(L23="△",1,IF(L23="●",0)))+IF(C23="○",0,IF(C23="△",1,IF(C23="●",0)))+IF(R23="○",0,IF(R23="△",1,IF(R23="●",0)))+IF(U23="○",0,IF(U23="△",1,IF(U23="●",0)))+IF(X23="○",0,IF(X23="△",1,IF(X23="●",0)))</f>
        <v>3</v>
      </c>
      <c r="AE20" s="557">
        <f>IF(F21="○",0,IF(F21="△",0,IF(F21="●",1)))+IF(I21="○",0,IF(I21="△",0,IF(I21="●",1)))+IF(L21="○",0,IF(L21="△",0,IF(L21="●",1)))+IF(C21="○",0,IF(C21="△",0,IF(C21="●",1)))+IF(R21="○",0,IF(R21="△",0,IF(R21="●",1)))+IF(U21="○",0,IF(U21="△",0,IF(U21="●",1)))+IF(X21="○",0,IF(X21="△",0,IF(X21="●",1)))+IF(F23="○",0,IF(F23="△",0,IF(F23="●",1)))+IF(I23="○",0,IF(I23="△",0,IF(I23="●",1)))+IF(L23="○",0,IF(L23="△",0,IF(L23="●",1)))+IF(C23="○",0,IF(C23="△",0,IF(C23="●",1)))+IF(R23="○",0,IF(R23="△",0,IF(R23="●",1)))+IF(U23="○",0,IF(U23="△",0,IF(U23="●",1)))+IF(X23="○",0,IF(X23="△",0,IF(X23="●",1)))</f>
        <v>7</v>
      </c>
      <c r="AF20" s="557">
        <f>SUM(F20,I20,L20,C20,R20,U20,X20)+SUM(F22,I22,L22,C22,R22,U22,X22)</f>
        <v>22</v>
      </c>
      <c r="AG20" s="557">
        <f>SUM(H20,K20,N20,E20,T20,W20,Z20)+SUM(H22,K22,N22,E22,T22,W22,Z22)</f>
        <v>46</v>
      </c>
      <c r="AH20" s="589">
        <f>AF20-AG20</f>
        <v>-24</v>
      </c>
      <c r="AI20" s="590"/>
      <c r="AJ20" s="575">
        <f>RANK(AN20,AN4:AN35)</f>
        <v>7</v>
      </c>
      <c r="AK20" s="25"/>
      <c r="AL20" s="550">
        <f>RANK(AF20,AF4:AF35,1)</f>
        <v>2</v>
      </c>
      <c r="AM20" s="550">
        <f>RANK(AH20,AH4:AH35,1)</f>
        <v>2</v>
      </c>
      <c r="AN20" s="550">
        <f>AB20*100+AM20*10+AL20</f>
        <v>1222</v>
      </c>
      <c r="AO20" s="550"/>
    </row>
    <row r="21" spans="1:41" ht="11.25" customHeight="1">
      <c r="A21" s="13"/>
      <c r="B21" s="699"/>
      <c r="C21" s="542" t="str">
        <f>IF(C20="","",IF(C20&gt;E20,"○",IF(C20=E20,"△",IF(C20&lt;E20,"●"))))</f>
        <v>△</v>
      </c>
      <c r="D21" s="543"/>
      <c r="E21" s="548"/>
      <c r="F21" s="542" t="str">
        <f>IF(F20="","",IF(F20&gt;H20,"○",IF(F20=H20,"△",IF(F20&lt;H20,"●"))))</f>
        <v>●</v>
      </c>
      <c r="G21" s="543"/>
      <c r="H21" s="548"/>
      <c r="I21" s="542" t="str">
        <f>IF(I20="","",IF(I20&gt;K20,"○",IF(I20=K20,"△",IF(I20&lt;K20,"●"))))</f>
        <v>●</v>
      </c>
      <c r="J21" s="543"/>
      <c r="K21" s="548"/>
      <c r="L21" s="542" t="str">
        <f>IF(L20="","",IF(L20&gt;N20,"○",IF(L20=N20,"△",IF(L20&lt;N20,"●"))))</f>
        <v>△</v>
      </c>
      <c r="M21" s="543"/>
      <c r="N21" s="548"/>
      <c r="O21" s="563"/>
      <c r="P21" s="564"/>
      <c r="Q21" s="565"/>
      <c r="R21" s="542" t="str">
        <f>IF(R20="","",IF(R20&gt;T20,"○",IF(R20=T20,"△",IF(R20&lt;T20,"●"))))</f>
        <v>○</v>
      </c>
      <c r="S21" s="543"/>
      <c r="T21" s="548"/>
      <c r="U21" s="542" t="str">
        <f>IF(U20="","",IF(U20&gt;W20,"○",IF(U20=W20,"△",IF(U20&lt;W20,"●"))))</f>
        <v>●</v>
      </c>
      <c r="V21" s="543"/>
      <c r="W21" s="548"/>
      <c r="X21" s="542" t="str">
        <f>IF(X20="","",IF(X20&gt;Z20,"○",IF(X20=Z20,"△",IF(X20&lt;Z20,"●"))))</f>
        <v>○</v>
      </c>
      <c r="Y21" s="543"/>
      <c r="Z21" s="548"/>
      <c r="AA21" s="552"/>
      <c r="AB21" s="716"/>
      <c r="AC21" s="558"/>
      <c r="AD21" s="558"/>
      <c r="AE21" s="558"/>
      <c r="AF21" s="558"/>
      <c r="AG21" s="558"/>
      <c r="AH21" s="542"/>
      <c r="AI21" s="591"/>
      <c r="AJ21" s="576"/>
      <c r="AK21" s="25"/>
      <c r="AL21" s="550"/>
      <c r="AM21" s="550"/>
      <c r="AN21" s="550"/>
      <c r="AO21" s="550"/>
    </row>
    <row r="22" spans="1:41" ht="11.25" customHeight="1">
      <c r="A22" s="13"/>
      <c r="B22" s="699"/>
      <c r="C22" s="36">
        <f>IF(Q6="","",Q6)</f>
        <v>2</v>
      </c>
      <c r="D22" s="27" t="s">
        <v>320</v>
      </c>
      <c r="E22" s="37">
        <f>IF(O6="","",O6)</f>
        <v>9</v>
      </c>
      <c r="F22" s="39">
        <f>IF(Q10="","",Q10)</f>
        <v>1</v>
      </c>
      <c r="G22" s="27" t="s">
        <v>320</v>
      </c>
      <c r="H22" s="37">
        <f>IF(O10="","",O10)</f>
        <v>5</v>
      </c>
      <c r="I22" s="39">
        <f>IF(Q14="","",Q14)</f>
        <v>3</v>
      </c>
      <c r="J22" s="27" t="s">
        <v>320</v>
      </c>
      <c r="K22" s="37">
        <f>IF(O14="","",O14)</f>
        <v>2</v>
      </c>
      <c r="L22" s="432" t="str">
        <f>IF(Q18="","",Q18)</f>
        <v/>
      </c>
      <c r="M22" s="430" t="s">
        <v>320</v>
      </c>
      <c r="N22" s="431" t="str">
        <f>IF(O18="","",O18)</f>
        <v/>
      </c>
      <c r="O22" s="563"/>
      <c r="P22" s="564"/>
      <c r="Q22" s="565"/>
      <c r="R22" s="26">
        <v>1</v>
      </c>
      <c r="S22" s="27" t="s">
        <v>320</v>
      </c>
      <c r="T22" s="28">
        <v>1</v>
      </c>
      <c r="U22" s="26">
        <v>1</v>
      </c>
      <c r="V22" s="27" t="s">
        <v>320</v>
      </c>
      <c r="W22" s="28">
        <v>4</v>
      </c>
      <c r="X22" s="29">
        <v>0</v>
      </c>
      <c r="Y22" s="27" t="s">
        <v>320</v>
      </c>
      <c r="Z22" s="182">
        <v>4</v>
      </c>
      <c r="AA22" s="552"/>
      <c r="AB22" s="716"/>
      <c r="AC22" s="558"/>
      <c r="AD22" s="558"/>
      <c r="AE22" s="558"/>
      <c r="AF22" s="558"/>
      <c r="AG22" s="558"/>
      <c r="AH22" s="542"/>
      <c r="AI22" s="591"/>
      <c r="AJ22" s="576"/>
      <c r="AK22" s="25"/>
      <c r="AL22" s="550"/>
      <c r="AM22" s="550"/>
      <c r="AN22" s="550"/>
      <c r="AO22" s="550"/>
    </row>
    <row r="23" spans="1:41" ht="11.25" customHeight="1">
      <c r="A23" s="13"/>
      <c r="B23" s="700"/>
      <c r="C23" s="586" t="str">
        <f>IF(C22="","",IF(C22&gt;E22,"○",IF(C22=E22,"△",IF(C22&lt;E22,"●"))))</f>
        <v>●</v>
      </c>
      <c r="D23" s="587"/>
      <c r="E23" s="588"/>
      <c r="F23" s="586" t="str">
        <f>IF(F22="","",IF(F22&gt;H22,"○",IF(F22=H22,"△",IF(F22&lt;H22,"●"))))</f>
        <v>●</v>
      </c>
      <c r="G23" s="587"/>
      <c r="H23" s="588"/>
      <c r="I23" s="586" t="str">
        <f>IF(I22="","",IF(I22&gt;K22,"○",IF(I22=K22,"△",IF(I22&lt;K22,"●"))))</f>
        <v>○</v>
      </c>
      <c r="J23" s="587"/>
      <c r="K23" s="588"/>
      <c r="L23" s="743" t="str">
        <f>IF(L22="","",IF(L22&gt;N22,"○",IF(L22=N22,"△",IF(L22&lt;N22,"●"))))</f>
        <v/>
      </c>
      <c r="M23" s="744"/>
      <c r="N23" s="745"/>
      <c r="O23" s="601"/>
      <c r="P23" s="602"/>
      <c r="Q23" s="603"/>
      <c r="R23" s="586" t="str">
        <f>IF(R22="","",IF(R22&gt;T22,"○",IF(R22=T22,"△",IF(R22&lt;T22,"●"))))</f>
        <v>△</v>
      </c>
      <c r="S23" s="587"/>
      <c r="T23" s="588"/>
      <c r="U23" s="586" t="str">
        <f>IF(U22="","",IF(U22&gt;W22,"○",IF(U22=W22,"△",IF(U22&lt;W22,"●"))))</f>
        <v>●</v>
      </c>
      <c r="V23" s="587"/>
      <c r="W23" s="588"/>
      <c r="X23" s="586" t="str">
        <f>IF(X22="","",IF(X22&gt;Z22,"○",IF(X22=Z22,"△",IF(X22&lt;Z22,"●"))))</f>
        <v>●</v>
      </c>
      <c r="Y23" s="587"/>
      <c r="Z23" s="588"/>
      <c r="AA23" s="553"/>
      <c r="AB23" s="717"/>
      <c r="AC23" s="559"/>
      <c r="AD23" s="559"/>
      <c r="AE23" s="559"/>
      <c r="AF23" s="559"/>
      <c r="AG23" s="559"/>
      <c r="AH23" s="586"/>
      <c r="AI23" s="592"/>
      <c r="AJ23" s="605"/>
      <c r="AK23" s="25"/>
      <c r="AL23" s="550"/>
      <c r="AM23" s="550"/>
      <c r="AN23" s="550"/>
      <c r="AO23" s="550"/>
    </row>
    <row r="24" spans="1:41" ht="11.25" customHeight="1">
      <c r="A24" s="13"/>
      <c r="B24" s="666" t="s">
        <v>322</v>
      </c>
      <c r="C24" s="30">
        <f>IF(T4="","",T4)</f>
        <v>0</v>
      </c>
      <c r="D24" s="31" t="s">
        <v>320</v>
      </c>
      <c r="E24" s="32">
        <f>IF(R4="","",R4)</f>
        <v>2</v>
      </c>
      <c r="F24" s="162">
        <f>IF(T8="","",T8)</f>
        <v>0</v>
      </c>
      <c r="G24" s="31" t="s">
        <v>320</v>
      </c>
      <c r="H24" s="32">
        <f>IF(R8="","",R8)</f>
        <v>1</v>
      </c>
      <c r="I24" s="162">
        <f>IF(T12="","",T12)</f>
        <v>0</v>
      </c>
      <c r="J24" s="31" t="s">
        <v>320</v>
      </c>
      <c r="K24" s="32">
        <f>IF(R12="","",R12)</f>
        <v>2</v>
      </c>
      <c r="L24" s="162">
        <f>IF(T16="","",T16)</f>
        <v>9</v>
      </c>
      <c r="M24" s="31" t="s">
        <v>320</v>
      </c>
      <c r="N24" s="32">
        <f>IF(R16="","",R16)</f>
        <v>2</v>
      </c>
      <c r="O24" s="162">
        <f>IF(T20="","",T20)</f>
        <v>1</v>
      </c>
      <c r="P24" s="31" t="s">
        <v>320</v>
      </c>
      <c r="Q24" s="32">
        <f>IF(R20="","",R20)</f>
        <v>4</v>
      </c>
      <c r="R24" s="560"/>
      <c r="S24" s="561"/>
      <c r="T24" s="562"/>
      <c r="U24" s="33">
        <v>1</v>
      </c>
      <c r="V24" s="31" t="s">
        <v>320</v>
      </c>
      <c r="W24" s="34">
        <v>4</v>
      </c>
      <c r="X24" s="35">
        <v>4</v>
      </c>
      <c r="Y24" s="31" t="s">
        <v>320</v>
      </c>
      <c r="Z24" s="183">
        <v>1</v>
      </c>
      <c r="AA24" s="551">
        <f>IF(F25="○",1,IF(F25="△",1,IF(F25="●",1)))+IF(I25="○",1,IF(I25="△",1,IF(I25="●",1)))+IF(L25="○",1,IF(L25="△",1,IF(L25="●",1)))+IF(O25="○",1,IF(O25="△",1,IF(O25="●",1)))+IF(C25="○",1,IF(C25="△",1,IF(C25="●",1)))+IF(U25="○",1,IF(U25="△",1,IF(U25="●",1)))+IF(X25="○",1,IF(X25="△",1,IF(X25="●",1)))+IF(F27="○",1,IF(F27="△",1,IF(F27="●",1)))+IF(I27="○",1,IF(I27="△",1,IF(I27="●",1)))+IF(L27="○",1,IF(L27="△",1,IF(L27="●",1)))+IF(O27="○",1,IF(O27="△",1,IF(O27="●",1)))+IF(C27="○",1,IF(C27="△",1,IF(C27="●",1)))+IF(U27="○",1,IF(U27="△",1,IF(U27="●",1)))+IF(X27="○",1,IF(X27="△",1,IF(X27="●",1)))</f>
        <v>13</v>
      </c>
      <c r="AB24" s="729">
        <f>AC24*3+AD24</f>
        <v>16</v>
      </c>
      <c r="AC24" s="557">
        <f>IF(F25="○",1,IF(F25="△",0,IF(F25="●",0)))+IF(I25="○",1,IF(I25="△",0,IF(I25="●",0)))+IF(L25="○",1,IF(L25="△",0,IF(L25="●",0)))+IF(O25="○",1,IF(O25="△",0,IF(O25="●",0)))+IF(C25="○",1,IF(C25="△",0,IF(C25="●",0)))+IF(U25="○",1,IF(U25="△",0,IF(U25="●",0)))+IF(X25="○",1,IF(X25="△",0,IF(X25="●",0)))+IF(F27="○",1,IF(F27="△",0,IF(F27="●",0)))+IF(I27="○",1,IF(I27="△",0,IF(I27="●",0)))+IF(L27="○",1,IF(L27="△",0,IF(L27="●",0)))+IF(O27="○",1,IF(O27="△",0,IF(O27="●",0)))+IF(C27="○",1,IF(C27="△",0,IF(C27="●",0)))+IF(U27="○",1,IF(U27="△",0,IF(U27="●",0)))+IF(X27="○",1,IF(X27="△",0,IF(X27="●",0)))</f>
        <v>5</v>
      </c>
      <c r="AD24" s="557">
        <f>IF(F25="○",0,IF(F25="△",1,IF(F25="●",0)))+IF(I25="○",0,IF(I25="△",1,IF(I25="●",0)))+IF(L25="○",0,IF(L25="△",1,IF(L25="●",0)))+IF(O25="○",0,IF(O25="△",1,IF(O25="●",0)))+IF(C25="○",0,IF(C25="△",1,IF(C25="●",0)))+IF(U25="○",0,IF(U25="△",1,IF(U25="●",0)))+IF(X25="○",0,IF(X25="△",1,IF(X25="●",0)))+IF(F27="○",0,IF(F27="△",1,IF(F27="●",0)))+IF(I27="○",0,IF(I27="△",1,IF(I27="●",0)))+IF(L27="○",0,IF(L27="△",1,IF(L27="●",0)))+IF(O27="○",0,IF(O27="△",1,IF(O27="●",0)))+IF(C27="○",0,IF(C27="△",1,IF(C27="●",0)))+IF(U27="○",0,IF(U27="△",1,IF(U27="●",0)))+IF(X27="○",0,IF(X27="△",1,IF(X27="●",0)))</f>
        <v>1</v>
      </c>
      <c r="AE24" s="557">
        <f>IF(F25="○",0,IF(F25="△",0,IF(F25="●",1)))+IF(I25="○",0,IF(I25="△",0,IF(I25="●",1)))+IF(L25="○",0,IF(L25="△",0,IF(L25="●",1)))+IF(O25="○",0,IF(O25="△",0,IF(O25="●",1)))+IF(C25="○",0,IF(C25="△",0,IF(C25="●",1)))+IF(U25="○",0,IF(U25="△",0,IF(U25="●",1)))+IF(X25="○",0,IF(X25="△",0,IF(X25="●",1)))+IF(F27="○",0,IF(F27="△",0,IF(F27="●",1)))+IF(I27="○",0,IF(I27="△",0,IF(I27="●",1)))+IF(L27="○",0,IF(L27="△",0,IF(L27="●",1)))+IF(O27="○",0,IF(O27="△",0,IF(O27="●",1)))+IF(C27="○",0,IF(C27="△",0,IF(C27="●",1)))+IF(U27="○",0,IF(U27="△",0,IF(U27="●",1)))+IF(X27="○",0,IF(X27="△",0,IF(X27="●",1)))</f>
        <v>7</v>
      </c>
      <c r="AF24" s="557">
        <f>SUM(F24,I24,L24,O24,C24,U24,X24)+SUM(F26,I26,L26,O26,C26,U26,X26)</f>
        <v>25</v>
      </c>
      <c r="AG24" s="557">
        <f>SUM(H24,K24,N24,Q24,E24,W24,Z24)+SUM(H26,K26,N26,Q26,E26,W26,Z26)</f>
        <v>24</v>
      </c>
      <c r="AH24" s="589">
        <f>AF24-AG24</f>
        <v>1</v>
      </c>
      <c r="AI24" s="590"/>
      <c r="AJ24" s="575">
        <f>RANK(AN24,AN4:AN35)</f>
        <v>4</v>
      </c>
      <c r="AK24" s="25"/>
      <c r="AL24" s="550">
        <f>RANK(AF24,AF4:AF35,1)</f>
        <v>3</v>
      </c>
      <c r="AM24" s="550">
        <f>RANK(AH24,AH4:AH35,1)</f>
        <v>5</v>
      </c>
      <c r="AN24" s="550">
        <f>AB24*100+AM24*10+AL24</f>
        <v>1653</v>
      </c>
      <c r="AO24" s="550"/>
    </row>
    <row r="25" spans="1:41" ht="11.25" customHeight="1">
      <c r="A25" s="13"/>
      <c r="B25" s="667"/>
      <c r="C25" s="542" t="str">
        <f>IF(C24="","",IF(C24&gt;E24,"○",IF(C24=E24,"△",IF(C24&lt;E24,"●"))))</f>
        <v>●</v>
      </c>
      <c r="D25" s="543"/>
      <c r="E25" s="548"/>
      <c r="F25" s="542" t="str">
        <f>IF(F24="","",IF(F24&gt;H24,"○",IF(F24=H24,"△",IF(F24&lt;H24,"●"))))</f>
        <v>●</v>
      </c>
      <c r="G25" s="543"/>
      <c r="H25" s="548"/>
      <c r="I25" s="542" t="str">
        <f>IF(I24="","",IF(I24&gt;K24,"○",IF(I24=K24,"△",IF(I24&lt;K24,"●"))))</f>
        <v>●</v>
      </c>
      <c r="J25" s="543"/>
      <c r="K25" s="548"/>
      <c r="L25" s="542" t="str">
        <f>IF(L24="","",IF(L24&gt;N24,"○",IF(L24=N24,"△",IF(L24&lt;N24,"●"))))</f>
        <v>○</v>
      </c>
      <c r="M25" s="543"/>
      <c r="N25" s="548"/>
      <c r="O25" s="542" t="str">
        <f>IF(O24="","",IF(O24&gt;Q24,"○",IF(O24=Q24,"△",IF(O24&lt;Q24,"●"))))</f>
        <v>●</v>
      </c>
      <c r="P25" s="543"/>
      <c r="Q25" s="548"/>
      <c r="R25" s="563"/>
      <c r="S25" s="564"/>
      <c r="T25" s="565"/>
      <c r="U25" s="542" t="str">
        <f>IF(U24="","",IF(U24&gt;W24,"○",IF(U24=W24,"△",IF(U24&lt;W24,"●"))))</f>
        <v>●</v>
      </c>
      <c r="V25" s="543"/>
      <c r="W25" s="548"/>
      <c r="X25" s="542" t="str">
        <f>IF(X24="","",IF(X24&gt;Z24,"○",IF(X24=Z24,"△",IF(X24&lt;Z24,"●"))))</f>
        <v>○</v>
      </c>
      <c r="Y25" s="543"/>
      <c r="Z25" s="548"/>
      <c r="AA25" s="552"/>
      <c r="AB25" s="716"/>
      <c r="AC25" s="558"/>
      <c r="AD25" s="558"/>
      <c r="AE25" s="558"/>
      <c r="AF25" s="558"/>
      <c r="AG25" s="558"/>
      <c r="AH25" s="542"/>
      <c r="AI25" s="591"/>
      <c r="AJ25" s="576"/>
      <c r="AK25" s="25"/>
      <c r="AL25" s="550"/>
      <c r="AM25" s="550"/>
      <c r="AN25" s="550"/>
      <c r="AO25" s="550"/>
    </row>
    <row r="26" spans="1:41" ht="11.25" customHeight="1">
      <c r="A26" s="13"/>
      <c r="B26" s="667"/>
      <c r="C26" s="36">
        <f>IF(T6="","",T6)</f>
        <v>4</v>
      </c>
      <c r="D26" s="27" t="s">
        <v>320</v>
      </c>
      <c r="E26" s="37">
        <f>IF(R6="","",R6)</f>
        <v>1</v>
      </c>
      <c r="F26" s="39">
        <f>IF(T10="","",T10)</f>
        <v>1</v>
      </c>
      <c r="G26" s="27" t="s">
        <v>320</v>
      </c>
      <c r="H26" s="37">
        <f>IF(R10="","",R10)</f>
        <v>3</v>
      </c>
      <c r="I26" s="39">
        <f>IF(T14="","",T14)</f>
        <v>2</v>
      </c>
      <c r="J26" s="27" t="s">
        <v>320</v>
      </c>
      <c r="K26" s="37">
        <f>IF(R14="","",R14)</f>
        <v>1</v>
      </c>
      <c r="L26" s="432" t="str">
        <f>IF(T18="","",T18)</f>
        <v/>
      </c>
      <c r="M26" s="430" t="s">
        <v>320</v>
      </c>
      <c r="N26" s="431" t="str">
        <f>IF(R18="","",R18)</f>
        <v/>
      </c>
      <c r="O26" s="39">
        <f>IF(T22="","",T22)</f>
        <v>1</v>
      </c>
      <c r="P26" s="27" t="s">
        <v>320</v>
      </c>
      <c r="Q26" s="37">
        <f>IF(R22="","",R22)</f>
        <v>1</v>
      </c>
      <c r="R26" s="563"/>
      <c r="S26" s="564"/>
      <c r="T26" s="565"/>
      <c r="U26" s="26">
        <v>2</v>
      </c>
      <c r="V26" s="27" t="s">
        <v>320</v>
      </c>
      <c r="W26" s="28">
        <v>1</v>
      </c>
      <c r="X26" s="29">
        <v>0</v>
      </c>
      <c r="Y26" s="27" t="s">
        <v>320</v>
      </c>
      <c r="Z26" s="182">
        <v>1</v>
      </c>
      <c r="AA26" s="552"/>
      <c r="AB26" s="716"/>
      <c r="AC26" s="558"/>
      <c r="AD26" s="558"/>
      <c r="AE26" s="558"/>
      <c r="AF26" s="558"/>
      <c r="AG26" s="558"/>
      <c r="AH26" s="542"/>
      <c r="AI26" s="591"/>
      <c r="AJ26" s="576"/>
      <c r="AK26" s="25"/>
      <c r="AL26" s="550"/>
      <c r="AM26" s="550"/>
      <c r="AN26" s="550"/>
      <c r="AO26" s="550"/>
    </row>
    <row r="27" spans="1:41" ht="11.25" customHeight="1">
      <c r="A27" s="13"/>
      <c r="B27" s="668"/>
      <c r="C27" s="586" t="str">
        <f>IF(C26="","",IF(C26&gt;E26,"○",IF(C26=E26,"△",IF(C26&lt;E26,"●"))))</f>
        <v>○</v>
      </c>
      <c r="D27" s="587"/>
      <c r="E27" s="588"/>
      <c r="F27" s="586" t="str">
        <f>IF(F26="","",IF(F26&gt;H26,"○",IF(F26=H26,"△",IF(F26&lt;H26,"●"))))</f>
        <v>●</v>
      </c>
      <c r="G27" s="587"/>
      <c r="H27" s="588"/>
      <c r="I27" s="586" t="str">
        <f>IF(I26="","",IF(I26&gt;K26,"○",IF(I26=K26,"△",IF(I26&lt;K26,"●"))))</f>
        <v>○</v>
      </c>
      <c r="J27" s="587"/>
      <c r="K27" s="588"/>
      <c r="L27" s="743" t="str">
        <f>IF(L26="","",IF(L26&gt;N26,"○",IF(L26=N26,"△",IF(L26&lt;N26,"●"))))</f>
        <v/>
      </c>
      <c r="M27" s="744"/>
      <c r="N27" s="745"/>
      <c r="O27" s="586" t="str">
        <f>IF(O26="","",IF(O26&gt;Q26,"○",IF(O26=Q26,"△",IF(O26&lt;Q26,"●"))))</f>
        <v>△</v>
      </c>
      <c r="P27" s="587"/>
      <c r="Q27" s="588"/>
      <c r="R27" s="601"/>
      <c r="S27" s="602"/>
      <c r="T27" s="603"/>
      <c r="U27" s="586" t="str">
        <f>IF(U26="","",IF(U26&gt;W26,"○",IF(U26=W26,"△",IF(U26&lt;W26,"●"))))</f>
        <v>○</v>
      </c>
      <c r="V27" s="587"/>
      <c r="W27" s="588"/>
      <c r="X27" s="586" t="str">
        <f>IF(X26="","",IF(X26&gt;Z26,"○",IF(X26=Z26,"△",IF(X26&lt;Z26,"●"))))</f>
        <v>●</v>
      </c>
      <c r="Y27" s="587"/>
      <c r="Z27" s="588"/>
      <c r="AA27" s="553"/>
      <c r="AB27" s="717"/>
      <c r="AC27" s="559"/>
      <c r="AD27" s="559"/>
      <c r="AE27" s="559"/>
      <c r="AF27" s="559"/>
      <c r="AG27" s="559"/>
      <c r="AH27" s="586"/>
      <c r="AI27" s="592"/>
      <c r="AJ27" s="605"/>
      <c r="AK27" s="25"/>
      <c r="AL27" s="550"/>
      <c r="AM27" s="550"/>
      <c r="AN27" s="550"/>
      <c r="AO27" s="550"/>
    </row>
    <row r="28" spans="1:41" ht="11.25" customHeight="1">
      <c r="A28" s="13"/>
      <c r="B28" s="595" t="s">
        <v>323</v>
      </c>
      <c r="C28" s="30">
        <f>IF(W4="","",W4)</f>
        <v>0</v>
      </c>
      <c r="D28" s="31" t="s">
        <v>320</v>
      </c>
      <c r="E28" s="32">
        <f>IF(U4="","",U4)</f>
        <v>2</v>
      </c>
      <c r="F28" s="162">
        <f>IF(W8="","",W8)</f>
        <v>0</v>
      </c>
      <c r="G28" s="31" t="s">
        <v>320</v>
      </c>
      <c r="H28" s="32">
        <f>IF(U8="","",U8)</f>
        <v>0</v>
      </c>
      <c r="I28" s="162">
        <f>IF(W12="","",W12)</f>
        <v>3</v>
      </c>
      <c r="J28" s="31" t="s">
        <v>320</v>
      </c>
      <c r="K28" s="32">
        <f>IF(U12="","",U12)</f>
        <v>0</v>
      </c>
      <c r="L28" s="162">
        <f>IF(W16="","",W16)</f>
        <v>6</v>
      </c>
      <c r="M28" s="31" t="s">
        <v>320</v>
      </c>
      <c r="N28" s="32">
        <f>IF(U16="","",U16)</f>
        <v>1</v>
      </c>
      <c r="O28" s="162">
        <f>IF(W20="","",W20)</f>
        <v>4</v>
      </c>
      <c r="P28" s="31" t="s">
        <v>320</v>
      </c>
      <c r="Q28" s="32">
        <f>IF(U20="","",U20)</f>
        <v>1</v>
      </c>
      <c r="R28" s="162">
        <f>IF(W24="","",W24)</f>
        <v>4</v>
      </c>
      <c r="S28" s="31" t="s">
        <v>320</v>
      </c>
      <c r="T28" s="32">
        <f>IF(U24="","",U24)</f>
        <v>1</v>
      </c>
      <c r="U28" s="560"/>
      <c r="V28" s="561"/>
      <c r="W28" s="562"/>
      <c r="X28" s="35">
        <v>3</v>
      </c>
      <c r="Y28" s="31" t="s">
        <v>320</v>
      </c>
      <c r="Z28" s="183">
        <v>3</v>
      </c>
      <c r="AA28" s="551">
        <f>IF(F29="○",1,IF(F29="△",1,IF(F29="●",1)))+IF(I29="○",1,IF(I29="△",1,IF(I29="●",1)))+IF(L29="○",1,IF(L29="△",1,IF(L29="●",1)))+IF(O29="○",1,IF(O29="△",1,IF(O29="●",1)))+IF(R29="○",1,IF(R29="△",1,IF(R29="●",1)))+IF(C29="○",1,IF(C29="△",1,IF(C29="●",1)))+IF(X29="○",1,IF(X29="△",1,IF(X29="●",1)))+IF(F31="○",1,IF(F31="△",1,IF(F31="●",1)))+IF(I31="○",1,IF(I31="△",1,IF(I31="●",1)))+IF(L31="○",1,IF(L31="△",1,IF(L31="●",1)))+IF(O31="○",1,IF(O31="△",1,IF(O31="●",1)))+IF(R31="○",1,IF(R31="△",1,IF(R31="●",1)))+IF(C31="○",1,IF(C31="△",1,IF(C31="●",1)))+IF(X31="○",1,IF(X31="△",1,IF(X31="●",1)))</f>
        <v>13</v>
      </c>
      <c r="AB28" s="729">
        <f>AC28*3+AD28</f>
        <v>26</v>
      </c>
      <c r="AC28" s="557">
        <f>IF(F29="○",1,IF(F29="△",0,IF(F29="●",0)))+IF(I29="○",1,IF(I29="△",0,IF(I29="●",0)))+IF(L29="○",1,IF(L29="△",0,IF(L29="●",0)))+IF(O29="○",1,IF(O29="△",0,IF(O29="●",0)))+IF(R29="○",1,IF(R29="△",0,IF(R29="●",0)))+IF(C29="○",1,IF(C29="△",0,IF(C29="●",0)))+IF(X29="○",1,IF(X29="△",0,IF(X29="●",0)))+IF(F31="○",1,IF(F31="△",0,IF(F31="●",0)))+IF(I31="○",1,IF(I31="△",0,IF(I31="●",0)))+IF(L31="○",1,IF(L31="△",0,IF(L31="●",0)))+IF(O31="○",1,IF(O31="△",0,IF(O31="●",0)))+IF(R31="○",1,IF(R31="△",0,IF(R31="●",0)))+IF(C31="○",1,IF(C31="△",0,IF(C31="●",0)))+IF(X31="○",1,IF(X31="△",0,IF(X31="●",0)))</f>
        <v>8</v>
      </c>
      <c r="AD28" s="557">
        <f>IF(F29="○",0,IF(F29="△",1,IF(F29="●",0)))+IF(I29="○",0,IF(I29="△",1,IF(I29="●",0)))+IF(L29="○",0,IF(L29="△",1,IF(L29="●",0)))+IF(O29="○",0,IF(O29="△",1,IF(O29="●",0)))+IF(R29="○",0,IF(R29="△",1,IF(R29="●",0)))+IF(C29="○",0,IF(C29="△",1,IF(C29="●",0)))+IF(X29="○",0,IF(X29="△",1,IF(X29="●",0)))+IF(F31="○",0,IF(F31="△",1,IF(F31="●",0)))+IF(I31="○",0,IF(I31="△",1,IF(I31="●",0)))+IF(L31="○",0,IF(L31="△",1,IF(L31="●",0)))+IF(O31="○",0,IF(O31="△",1,IF(O31="●",0)))+IF(R31="○",0,IF(R31="△",1,IF(R31="●",0)))+IF(C31="○",0,IF(C31="△",1,IF(C31="●",0)))+IF(X31="○",0,IF(X31="△",1,IF(X31="●",0)))</f>
        <v>2</v>
      </c>
      <c r="AE28" s="557">
        <f>IF(F29="○",0,IF(F29="△",0,IF(F29="●",1)))+IF(I29="○",0,IF(I29="△",0,IF(I29="●",1)))+IF(L29="○",0,IF(L29="△",0,IF(L29="●",1)))+IF(O29="○",0,IF(O29="△",0,IF(O29="●",1)))+IF(R29="○",0,IF(R29="△",0,IF(R29="●",1)))+IF(C29="○",0,IF(C29="△",0,IF(C29="●",1)))+IF(X29="○",0,IF(X29="△",0,IF(X29="●",1)))+IF(F31="○",0,IF(F31="△",0,IF(F31="●",1)))+IF(I31="○",0,IF(I31="△",0,IF(I31="●",1)))+IF(L31="○",0,IF(L31="△",0,IF(L31="●",1)))+IF(O31="○",0,IF(O31="△",0,IF(O31="●",1)))+IF(R31="○",0,IF(R31="△",0,IF(R31="●",1)))+IF(C31="○",0,IF(C31="△",0,IF(C31="●",1)))+IF(X31="○",0,IF(X31="△",0,IF(X31="●",1)))</f>
        <v>3</v>
      </c>
      <c r="AF28" s="557">
        <f>SUM(F28,I28,L28,O28,R28,C28,X28)+SUM(F30,I30,L30,O30,R30,C30,X30)</f>
        <v>34</v>
      </c>
      <c r="AG28" s="557">
        <f>SUM(H28,K28,N28,Q28,T28,E28,Z28)+SUM(H30,K30,N30,Q30,T30,E30,Z30)</f>
        <v>19</v>
      </c>
      <c r="AH28" s="589">
        <f>AF28-AG28</f>
        <v>15</v>
      </c>
      <c r="AI28" s="590"/>
      <c r="AJ28" s="575">
        <f>RANK(AN28,AN4:AN35)</f>
        <v>2</v>
      </c>
      <c r="AK28" s="25"/>
      <c r="AL28" s="550">
        <f>RANK(AF28,AF4:AF35,1)</f>
        <v>7</v>
      </c>
      <c r="AM28" s="550">
        <f>RANK(AH28,AH4:AH35,1)</f>
        <v>6</v>
      </c>
      <c r="AN28" s="550">
        <f>AB28*100+AM28*10+AL28</f>
        <v>2667</v>
      </c>
      <c r="AO28" s="550"/>
    </row>
    <row r="29" spans="1:41" ht="11.25" customHeight="1">
      <c r="A29" s="13"/>
      <c r="B29" s="596"/>
      <c r="C29" s="542" t="str">
        <f>IF(C28="","",IF(C28&gt;E28,"○",IF(C28=E28,"△",IF(C28&lt;E28,"●"))))</f>
        <v>●</v>
      </c>
      <c r="D29" s="543"/>
      <c r="E29" s="548"/>
      <c r="F29" s="542" t="str">
        <f>IF(F28="","",IF(F28&gt;H28,"○",IF(F28=H28,"△",IF(F28&lt;H28,"●"))))</f>
        <v>△</v>
      </c>
      <c r="G29" s="543"/>
      <c r="H29" s="548"/>
      <c r="I29" s="542" t="str">
        <f>IF(I28="","",IF(I28&gt;K28,"○",IF(I28=K28,"△",IF(I28&lt;K28,"●"))))</f>
        <v>○</v>
      </c>
      <c r="J29" s="543"/>
      <c r="K29" s="548"/>
      <c r="L29" s="542" t="str">
        <f>IF(L28="","",IF(L28&gt;N28,"○",IF(L28=N28,"△",IF(L28&lt;N28,"●"))))</f>
        <v>○</v>
      </c>
      <c r="M29" s="543"/>
      <c r="N29" s="548"/>
      <c r="O29" s="542" t="str">
        <f>IF(O28="","",IF(O28&gt;Q28,"○",IF(O28=Q28,"△",IF(O28&lt;Q28,"●"))))</f>
        <v>○</v>
      </c>
      <c r="P29" s="543"/>
      <c r="Q29" s="548"/>
      <c r="R29" s="542" t="str">
        <f>IF(R28="","",IF(R28&gt;T28,"○",IF(R28=T28,"△",IF(R28&lt;T28,"●"))))</f>
        <v>○</v>
      </c>
      <c r="S29" s="543"/>
      <c r="T29" s="548"/>
      <c r="U29" s="563"/>
      <c r="V29" s="564"/>
      <c r="W29" s="565"/>
      <c r="X29" s="542" t="str">
        <f>IF(X28="","",IF(X28&gt;Z28,"○",IF(X28=Z28,"△",IF(X28&lt;Z28,"●"))))</f>
        <v>△</v>
      </c>
      <c r="Y29" s="543"/>
      <c r="Z29" s="548"/>
      <c r="AA29" s="552"/>
      <c r="AB29" s="716"/>
      <c r="AC29" s="558"/>
      <c r="AD29" s="558"/>
      <c r="AE29" s="558"/>
      <c r="AF29" s="558"/>
      <c r="AG29" s="558"/>
      <c r="AH29" s="542"/>
      <c r="AI29" s="591"/>
      <c r="AJ29" s="576"/>
      <c r="AK29" s="25"/>
      <c r="AL29" s="550"/>
      <c r="AM29" s="550"/>
      <c r="AN29" s="550"/>
      <c r="AO29" s="550"/>
    </row>
    <row r="30" spans="1:41" ht="11.25" customHeight="1">
      <c r="A30" s="13"/>
      <c r="B30" s="596"/>
      <c r="C30" s="36">
        <f>IF(W6="","",W6)</f>
        <v>0</v>
      </c>
      <c r="D30" s="27" t="s">
        <v>320</v>
      </c>
      <c r="E30" s="37">
        <f>IF(U6="","",U6)</f>
        <v>3</v>
      </c>
      <c r="F30" s="39">
        <f>IF(W10="","",W10)</f>
        <v>2</v>
      </c>
      <c r="G30" s="27" t="s">
        <v>320</v>
      </c>
      <c r="H30" s="37">
        <f>IF(U10="","",U10)</f>
        <v>1</v>
      </c>
      <c r="I30" s="39">
        <f>IF(W14="","",W14)</f>
        <v>3</v>
      </c>
      <c r="J30" s="27" t="s">
        <v>320</v>
      </c>
      <c r="K30" s="37">
        <f>IF(U14="","",U14)</f>
        <v>2</v>
      </c>
      <c r="L30" s="432" t="str">
        <f>IF(W18="","",W18)</f>
        <v/>
      </c>
      <c r="M30" s="430" t="s">
        <v>320</v>
      </c>
      <c r="N30" s="431" t="str">
        <f>IF(U18="","",U18)</f>
        <v/>
      </c>
      <c r="O30" s="39">
        <f>IF(W22="","",W22)</f>
        <v>4</v>
      </c>
      <c r="P30" s="27" t="s">
        <v>320</v>
      </c>
      <c r="Q30" s="37">
        <f>IF(U22="","",U22)</f>
        <v>1</v>
      </c>
      <c r="R30" s="39">
        <f>IF(W26="","",W26)</f>
        <v>1</v>
      </c>
      <c r="S30" s="27" t="s">
        <v>320</v>
      </c>
      <c r="T30" s="37">
        <f>IF(U26="","",U26)</f>
        <v>2</v>
      </c>
      <c r="U30" s="563"/>
      <c r="V30" s="564"/>
      <c r="W30" s="565"/>
      <c r="X30" s="29">
        <v>4</v>
      </c>
      <c r="Y30" s="27" t="s">
        <v>320</v>
      </c>
      <c r="Z30" s="182">
        <v>2</v>
      </c>
      <c r="AA30" s="552"/>
      <c r="AB30" s="716"/>
      <c r="AC30" s="558"/>
      <c r="AD30" s="558"/>
      <c r="AE30" s="558"/>
      <c r="AF30" s="558"/>
      <c r="AG30" s="558"/>
      <c r="AH30" s="542"/>
      <c r="AI30" s="591"/>
      <c r="AJ30" s="576"/>
      <c r="AK30" s="25"/>
      <c r="AL30" s="550"/>
      <c r="AM30" s="550"/>
      <c r="AN30" s="550"/>
      <c r="AO30" s="550"/>
    </row>
    <row r="31" spans="1:41" ht="11.25" customHeight="1">
      <c r="A31" s="13"/>
      <c r="B31" s="597"/>
      <c r="C31" s="586" t="str">
        <f>IF(C30="","",IF(C30&gt;E30,"○",IF(C30=E30,"△",IF(C30&lt;E30,"●"))))</f>
        <v>●</v>
      </c>
      <c r="D31" s="587"/>
      <c r="E31" s="588"/>
      <c r="F31" s="586" t="str">
        <f>IF(F30="","",IF(F30&gt;H30,"○",IF(F30=H30,"△",IF(F30&lt;H30,"●"))))</f>
        <v>○</v>
      </c>
      <c r="G31" s="587"/>
      <c r="H31" s="588"/>
      <c r="I31" s="586" t="str">
        <f>IF(I30="","",IF(I30&gt;K30,"○",IF(I30=K30,"△",IF(I30&lt;K30,"●"))))</f>
        <v>○</v>
      </c>
      <c r="J31" s="587"/>
      <c r="K31" s="588"/>
      <c r="L31" s="743" t="str">
        <f>IF(L30="","",IF(L30&gt;N30,"○",IF(L30=N30,"△",IF(L30&lt;N30,"●"))))</f>
        <v/>
      </c>
      <c r="M31" s="744"/>
      <c r="N31" s="745"/>
      <c r="O31" s="586" t="str">
        <f>IF(O30="","",IF(O30&gt;Q30,"○",IF(O30=Q30,"△",IF(O30&lt;Q30,"●"))))</f>
        <v>○</v>
      </c>
      <c r="P31" s="587"/>
      <c r="Q31" s="588"/>
      <c r="R31" s="586" t="str">
        <f>IF(R30="","",IF(R30&gt;T30,"○",IF(R30=T30,"△",IF(R30&lt;T30,"●"))))</f>
        <v>●</v>
      </c>
      <c r="S31" s="587"/>
      <c r="T31" s="588"/>
      <c r="U31" s="601"/>
      <c r="V31" s="602"/>
      <c r="W31" s="603"/>
      <c r="X31" s="586" t="str">
        <f>IF(X30="","",IF(X30&gt;Z30,"○",IF(X30=Z30,"△",IF(X30&lt;Z30,"●"))))</f>
        <v>○</v>
      </c>
      <c r="Y31" s="587"/>
      <c r="Z31" s="588"/>
      <c r="AA31" s="553"/>
      <c r="AB31" s="717"/>
      <c r="AC31" s="559"/>
      <c r="AD31" s="559"/>
      <c r="AE31" s="559"/>
      <c r="AF31" s="559"/>
      <c r="AG31" s="559"/>
      <c r="AH31" s="586"/>
      <c r="AI31" s="592"/>
      <c r="AJ31" s="605"/>
      <c r="AK31" s="25"/>
      <c r="AL31" s="550"/>
      <c r="AM31" s="550"/>
      <c r="AN31" s="550"/>
      <c r="AO31" s="550"/>
    </row>
    <row r="32" spans="1:41" ht="11.25" customHeight="1">
      <c r="B32" s="612" t="s">
        <v>324</v>
      </c>
      <c r="C32" s="30">
        <f>IF(Z4="","",Z4)</f>
        <v>4</v>
      </c>
      <c r="D32" s="31" t="s">
        <v>320</v>
      </c>
      <c r="E32" s="32">
        <f>IF(X4="","",X4)</f>
        <v>5</v>
      </c>
      <c r="F32" s="162">
        <f>IF(Z8="","",Z8)</f>
        <v>1</v>
      </c>
      <c r="G32" s="31" t="s">
        <v>320</v>
      </c>
      <c r="H32" s="32">
        <f>IF(X8="","",X8)</f>
        <v>2</v>
      </c>
      <c r="I32" s="162">
        <f>IF(Z12="","",Z12)</f>
        <v>2</v>
      </c>
      <c r="J32" s="31" t="s">
        <v>320</v>
      </c>
      <c r="K32" s="32">
        <f>IF(X12="","",X12)</f>
        <v>5</v>
      </c>
      <c r="L32" s="162">
        <f>IF(Z16="","",Z16)</f>
        <v>5</v>
      </c>
      <c r="M32" s="31" t="s">
        <v>320</v>
      </c>
      <c r="N32" s="32">
        <f>IF(X16="","",X16)</f>
        <v>1</v>
      </c>
      <c r="O32" s="162">
        <f>IF(Z20="","",Z20)</f>
        <v>1</v>
      </c>
      <c r="P32" s="31" t="s">
        <v>320</v>
      </c>
      <c r="Q32" s="32">
        <f>IF(X20="","",X20)</f>
        <v>3</v>
      </c>
      <c r="R32" s="162">
        <f>IF(Z24="","",Z24)</f>
        <v>1</v>
      </c>
      <c r="S32" s="31" t="s">
        <v>320</v>
      </c>
      <c r="T32" s="32">
        <f>IF(X24="","",X24)</f>
        <v>4</v>
      </c>
      <c r="U32" s="162">
        <f>IF(Z28="","",Z28)</f>
        <v>3</v>
      </c>
      <c r="V32" s="31" t="s">
        <v>320</v>
      </c>
      <c r="W32" s="32">
        <f>IF(X28="","",X28)</f>
        <v>3</v>
      </c>
      <c r="X32" s="560"/>
      <c r="Y32" s="561"/>
      <c r="Z32" s="734"/>
      <c r="AA32" s="551">
        <f>IF(F33="○",1,IF(F33="△",1,IF(F33="●",1)))+IF(I33="○",1,IF(I33="△",1,IF(I33="●",1)))+IF(L33="○",1,IF(L33="△",1,IF(L33="●",1)))+IF(O33="○",1,IF(O33="△",1,IF(O33="●",1)))+IF(R33="○",1,IF(R33="△",1,IF(R33="●",1)))+IF(U33="○",1,IF(U33="△",1,IF(U33="●",1)))+IF(C33="○",1,IF(C33="△",1,IF(C33="●",1)))+IF(F35="○",1,IF(F35="△",1,IF(F35="●",1)))+IF(I35="○",1,IF(I35="△",1,IF(I35="●",1)))+IF(L35="○",1,IF(L35="△",1,IF(L35="●",1)))+IF(O35="○",1,IF(O35="△",1,IF(O35="●",1)))+IF(R35="○",1,IF(R35="△",1,IF(R35="●",1)))+IF(U35="○",1,IF(U35="△",1,IF(U35="●",1)))+IF(C35="○",1,IF(C35="△",1,IF(C35="●",1)))</f>
        <v>13</v>
      </c>
      <c r="AB32" s="729">
        <f>AC32*3+AD32</f>
        <v>13</v>
      </c>
      <c r="AC32" s="557">
        <f>IF(F33="○",1,IF(F33="△",0,IF(F33="●",0)))+IF(I33="○",1,IF(I33="△",0,IF(I33="●",0)))+IF(L33="○",1,IF(L33="△",0,IF(L33="●",0)))+IF(O33="○",1,IF(O33="△",0,IF(O33="●",0)))+IF(R33="○",1,IF(R33="△",0,IF(R33="●",0)))+IF(U33="○",1,IF(U33="△",0,IF(U33="●",0)))+IF(C33="○",1,IF(C33="△",0,IF(C33="●",0)))+IF(F35="○",1,IF(F35="△",0,IF(F35="●",0)))+IF(I35="○",1,IF(I35="△",0,IF(I35="●",0)))+IF(L35="○",1,IF(L35="△",0,IF(L35="●",0)))+IF(O35="○",1,IF(O35="△",0,IF(O35="●",0)))+IF(R35="○",1,IF(R35="△",0,IF(R35="●",0)))+IF(U35="○",1,IF(U35="△",0,IF(U35="●",0)))+IF(C35="○",1,IF(C35="△",0,IF(C35="●",0)))</f>
        <v>4</v>
      </c>
      <c r="AD32" s="557">
        <f>IF(F33="○",0,IF(F33="△",1,IF(F33="●",0)))+IF(I33="○",0,IF(I33="△",1,IF(I33="●",0)))+IF(L33="○",0,IF(L33="△",1,IF(L33="●",0)))+IF(O33="○",0,IF(O33="△",1,IF(O33="●",0)))+IF(R33="○",0,IF(R33="△",1,IF(R33="●",0)))+IF(U33="○",0,IF(U33="△",1,IF(U33="●",0)))+IF(C33="○",0,IF(C33="△",1,IF(C33="●",0)))+IF(F35="○",0,IF(F35="△",1,IF(F35="●",0)))+IF(I35="○",0,IF(I35="△",1,IF(I35="●",0)))+IF(L35="○",0,IF(L35="△",1,IF(L35="●",0)))+IF(O35="○",0,IF(O35="△",1,IF(O35="●",0)))+IF(R35="○",0,IF(R35="△",1,IF(R35="●",0)))+IF(U35="○",0,IF(U35="△",1,IF(U35="●",0)))+IF(C35="○",0,IF(C35="△",1,IF(C35="●",0)))</f>
        <v>1</v>
      </c>
      <c r="AE32" s="557">
        <f>IF(F33="○",0,IF(F33="△",0,IF(F33="●",1)))+IF(I33="○",0,IF(I33="△",0,IF(I33="●",1)))+IF(L33="○",0,IF(L33="△",0,IF(L33="●",1)))+IF(O33="○",0,IF(O33="△",0,IF(O33="●",1)))+IF(R33="○",0,IF(R33="△",0,IF(R33="●",1)))+IF(U33="○",0,IF(U33="△",0,IF(U33="●",1)))+IF(C33="○",0,IF(C33="△",0,IF(C33="●",1)))+IF(F35="○",0,IF(F35="△",0,IF(F35="●",1)))+IF(I35="○",0,IF(I35="△",0,IF(I35="●",1)))+IF(L35="○",0,IF(L35="△",0,IF(L35="●",1)))+IF(O35="○",0,IF(O35="△",0,IF(O35="●",1)))+IF(R35="○",0,IF(R35="△",0,IF(R35="●",1)))+IF(U35="○",0,IF(U35="△",0,IF(U35="●",1)))+IF(C35="○",0,IF(C35="△",0,IF(C35="●",1)))</f>
        <v>8</v>
      </c>
      <c r="AF32" s="557">
        <f>SUM(F32,I32,L32,O32,R32,U32,C32)+SUM(F34,I34,L34,O34,R34,U34,C34)</f>
        <v>27</v>
      </c>
      <c r="AG32" s="557">
        <f>SUM(H32,K32,N32,Q32,T32,W32,E32)+SUM(H34,K34,N34,Q34,T34,W34,E34)</f>
        <v>33</v>
      </c>
      <c r="AH32" s="569">
        <f>AF32-AG32</f>
        <v>-6</v>
      </c>
      <c r="AI32" s="570"/>
      <c r="AJ32" s="575">
        <f>RANK(AN32,AN4:AN35)</f>
        <v>6</v>
      </c>
      <c r="AK32" s="25"/>
      <c r="AL32" s="550">
        <f>RANK(AF32,AF4:AF35,1)</f>
        <v>5</v>
      </c>
      <c r="AM32" s="550">
        <f>RANK(AH32,AH4:AH35,1)</f>
        <v>3</v>
      </c>
      <c r="AN32" s="550">
        <f>AB32*100+AM32*10+AL32</f>
        <v>1335</v>
      </c>
      <c r="AO32" s="550"/>
    </row>
    <row r="33" spans="2:41" ht="11.25" customHeight="1">
      <c r="B33" s="613"/>
      <c r="C33" s="542" t="str">
        <f>IF(C32="","",IF(C32&gt;E32,"○",IF(C32=E32,"△",IF(C32&lt;E32,"●"))))</f>
        <v>●</v>
      </c>
      <c r="D33" s="543"/>
      <c r="E33" s="548"/>
      <c r="F33" s="542" t="str">
        <f>IF(F32="","",IF(F32&gt;H32,"○",IF(F32=H32,"△",IF(F32&lt;H32,"●"))))</f>
        <v>●</v>
      </c>
      <c r="G33" s="543"/>
      <c r="H33" s="548"/>
      <c r="I33" s="542" t="str">
        <f>IF(I32="","",IF(I32&gt;K32,"○",IF(I32=K32,"△",IF(I32&lt;K32,"●"))))</f>
        <v>●</v>
      </c>
      <c r="J33" s="543"/>
      <c r="K33" s="548"/>
      <c r="L33" s="542" t="str">
        <f>IF(L32="","",IF(L32&gt;N32,"○",IF(L32=N32,"△",IF(L32&lt;N32,"●"))))</f>
        <v>○</v>
      </c>
      <c r="M33" s="543"/>
      <c r="N33" s="548"/>
      <c r="O33" s="542" t="str">
        <f>IF(O32="","",IF(O32&gt;Q32,"○",IF(O32=Q32,"△",IF(O32&lt;Q32,"●"))))</f>
        <v>●</v>
      </c>
      <c r="P33" s="543"/>
      <c r="Q33" s="548"/>
      <c r="R33" s="542" t="str">
        <f>IF(R32="","",IF(R32&gt;T32,"○",IF(R32=T32,"△",IF(R32&lt;T32,"●"))))</f>
        <v>●</v>
      </c>
      <c r="S33" s="543"/>
      <c r="T33" s="548"/>
      <c r="U33" s="542" t="str">
        <f>IF(U32="","",IF(U32&gt;W32,"○",IF(U32=W32,"△",IF(U32&lt;W32,"●"))))</f>
        <v>△</v>
      </c>
      <c r="V33" s="543"/>
      <c r="W33" s="548"/>
      <c r="X33" s="563"/>
      <c r="Y33" s="564"/>
      <c r="Z33" s="735"/>
      <c r="AA33" s="552"/>
      <c r="AB33" s="716"/>
      <c r="AC33" s="558"/>
      <c r="AD33" s="558"/>
      <c r="AE33" s="558"/>
      <c r="AF33" s="558"/>
      <c r="AG33" s="558"/>
      <c r="AH33" s="571"/>
      <c r="AI33" s="572"/>
      <c r="AJ33" s="576"/>
      <c r="AK33" s="25"/>
      <c r="AL33" s="550"/>
      <c r="AM33" s="550"/>
      <c r="AN33" s="550"/>
      <c r="AO33" s="550"/>
    </row>
    <row r="34" spans="2:41" ht="11.25" customHeight="1">
      <c r="B34" s="613"/>
      <c r="C34" s="36">
        <f>IF(Z6="","",Z6)</f>
        <v>0</v>
      </c>
      <c r="D34" s="27" t="s">
        <v>320</v>
      </c>
      <c r="E34" s="37">
        <f>IF(X6="","",X6)</f>
        <v>4</v>
      </c>
      <c r="F34" s="39">
        <f>IF(Z10="","",Z10)</f>
        <v>2</v>
      </c>
      <c r="G34" s="27" t="s">
        <v>320</v>
      </c>
      <c r="H34" s="37">
        <f>IF(X10="","",X10)</f>
        <v>0</v>
      </c>
      <c r="I34" s="39">
        <f>IF(Z14="","",Z14)</f>
        <v>1</v>
      </c>
      <c r="J34" s="27" t="s">
        <v>320</v>
      </c>
      <c r="K34" s="37">
        <f>IF(X14="","",X14)</f>
        <v>2</v>
      </c>
      <c r="L34" s="432" t="str">
        <f>IF(Z18="","",Z18)</f>
        <v/>
      </c>
      <c r="M34" s="430" t="s">
        <v>320</v>
      </c>
      <c r="N34" s="431" t="str">
        <f>IF(X18="","",X18)</f>
        <v/>
      </c>
      <c r="O34" s="39">
        <f>IF(Z22="","",Z22)</f>
        <v>4</v>
      </c>
      <c r="P34" s="27" t="s">
        <v>320</v>
      </c>
      <c r="Q34" s="37">
        <f>IF(X22="","",X22)</f>
        <v>0</v>
      </c>
      <c r="R34" s="39">
        <f>IF(Z26="","",Z26)</f>
        <v>1</v>
      </c>
      <c r="S34" s="27" t="s">
        <v>320</v>
      </c>
      <c r="T34" s="37">
        <f>IF(X26="","",X26)</f>
        <v>0</v>
      </c>
      <c r="U34" s="39">
        <f>IF(Z30="","",Z30)</f>
        <v>2</v>
      </c>
      <c r="V34" s="27" t="s">
        <v>320</v>
      </c>
      <c r="W34" s="37">
        <f>IF(X30="","",X30)</f>
        <v>4</v>
      </c>
      <c r="X34" s="563"/>
      <c r="Y34" s="564"/>
      <c r="Z34" s="735"/>
      <c r="AA34" s="552"/>
      <c r="AB34" s="716"/>
      <c r="AC34" s="558"/>
      <c r="AD34" s="558"/>
      <c r="AE34" s="558"/>
      <c r="AF34" s="558"/>
      <c r="AG34" s="558"/>
      <c r="AH34" s="571"/>
      <c r="AI34" s="572"/>
      <c r="AJ34" s="576"/>
      <c r="AK34" s="25"/>
      <c r="AL34" s="550"/>
      <c r="AM34" s="550"/>
      <c r="AN34" s="550"/>
      <c r="AO34" s="550"/>
    </row>
    <row r="35" spans="2:41" ht="11.25" customHeight="1" thickBot="1">
      <c r="B35" s="750"/>
      <c r="C35" s="544" t="str">
        <f>IF(C34="","",IF(C34&gt;E34,"○",IF(C34=E34,"△",IF(C34&lt;E34,"●"))))</f>
        <v>●</v>
      </c>
      <c r="D35" s="545"/>
      <c r="E35" s="546"/>
      <c r="F35" s="549" t="str">
        <f>IF(F34="","",IF(F34&gt;H34,"○",IF(F34=H34,"△",IF(F34&lt;H34,"●"))))</f>
        <v>○</v>
      </c>
      <c r="G35" s="545"/>
      <c r="H35" s="546"/>
      <c r="I35" s="549" t="str">
        <f>IF(I34="","",IF(I34&gt;K34,"○",IF(I34=K34,"△",IF(I34&lt;K34,"●"))))</f>
        <v>●</v>
      </c>
      <c r="J35" s="545"/>
      <c r="K35" s="546"/>
      <c r="L35" s="751" t="str">
        <f>IF(L34="","",IF(L34&gt;N34,"○",IF(L34=N34,"△",IF(L34&lt;N34,"●"))))</f>
        <v/>
      </c>
      <c r="M35" s="752"/>
      <c r="N35" s="753"/>
      <c r="O35" s="549" t="str">
        <f>IF(O34="","",IF(O34&gt;Q34,"○",IF(O34=Q34,"△",IF(O34&lt;Q34,"●"))))</f>
        <v>○</v>
      </c>
      <c r="P35" s="545"/>
      <c r="Q35" s="546"/>
      <c r="R35" s="549" t="str">
        <f>IF(R34="","",IF(R34&gt;T34,"○",IF(R34=T34,"△",IF(R34&lt;T34,"●"))))</f>
        <v>○</v>
      </c>
      <c r="S35" s="545"/>
      <c r="T35" s="546"/>
      <c r="U35" s="549" t="str">
        <f>IF(U34="","",IF(U34&gt;W34,"○",IF(U34=W34,"△",IF(U34&lt;W34,"●"))))</f>
        <v>●</v>
      </c>
      <c r="V35" s="545"/>
      <c r="W35" s="546"/>
      <c r="X35" s="566"/>
      <c r="Y35" s="567"/>
      <c r="Z35" s="736"/>
      <c r="AA35" s="579"/>
      <c r="AB35" s="737"/>
      <c r="AC35" s="578"/>
      <c r="AD35" s="578"/>
      <c r="AE35" s="578"/>
      <c r="AF35" s="578"/>
      <c r="AG35" s="578"/>
      <c r="AH35" s="573"/>
      <c r="AI35" s="574"/>
      <c r="AJ35" s="577"/>
      <c r="AK35" s="25"/>
      <c r="AL35" s="550"/>
      <c r="AM35" s="550"/>
      <c r="AN35" s="550"/>
      <c r="AO35" s="550"/>
    </row>
    <row r="36" spans="2:41">
      <c r="B36" s="180"/>
    </row>
    <row r="37" spans="2:41">
      <c r="B37" s="123" t="s">
        <v>725</v>
      </c>
    </row>
    <row r="40" spans="2:41" ht="13.5" customHeight="1"/>
    <row r="42" spans="2:41" ht="13.5" customHeight="1"/>
    <row r="43" spans="2:41" ht="13.5" customHeight="1"/>
    <row r="44" spans="2:41" ht="13.5" customHeight="1"/>
    <row r="45" spans="2:41" ht="13.5" customHeight="1"/>
    <row r="48" spans="2:41" ht="13.5" customHeight="1"/>
    <row r="51" ht="13.5" customHeight="1"/>
    <row r="53" ht="13.5" customHeight="1"/>
    <row r="54" ht="13.5" customHeight="1"/>
  </sheetData>
  <mergeCells count="237">
    <mergeCell ref="AM32:AM35"/>
    <mergeCell ref="AN32:AO35"/>
    <mergeCell ref="AA32:AA35"/>
    <mergeCell ref="AB32:AB35"/>
    <mergeCell ref="AC32:AC35"/>
    <mergeCell ref="AD32:AD35"/>
    <mergeCell ref="AE32:AE35"/>
    <mergeCell ref="AF32:AF35"/>
    <mergeCell ref="U35:W35"/>
    <mergeCell ref="U33:W33"/>
    <mergeCell ref="B32:B35"/>
    <mergeCell ref="X32:Z35"/>
    <mergeCell ref="C33:E33"/>
    <mergeCell ref="F33:H33"/>
    <mergeCell ref="I33:K33"/>
    <mergeCell ref="AG32:AG35"/>
    <mergeCell ref="AH32:AI35"/>
    <mergeCell ref="AJ32:AJ35"/>
    <mergeCell ref="AL32:AL35"/>
    <mergeCell ref="L33:N33"/>
    <mergeCell ref="O33:Q33"/>
    <mergeCell ref="R33:T33"/>
    <mergeCell ref="C35:E35"/>
    <mergeCell ref="F35:H35"/>
    <mergeCell ref="I35:K35"/>
    <mergeCell ref="L35:N35"/>
    <mergeCell ref="O35:Q35"/>
    <mergeCell ref="R35:T35"/>
    <mergeCell ref="AL28:AL31"/>
    <mergeCell ref="AM28:AM31"/>
    <mergeCell ref="AN28:AO31"/>
    <mergeCell ref="C29:E29"/>
    <mergeCell ref="F29:H29"/>
    <mergeCell ref="I29:K29"/>
    <mergeCell ref="L29:N29"/>
    <mergeCell ref="O29:Q29"/>
    <mergeCell ref="AB28:AB31"/>
    <mergeCell ref="AC28:AC31"/>
    <mergeCell ref="AD28:AD31"/>
    <mergeCell ref="AE28:AE31"/>
    <mergeCell ref="AF28:AF31"/>
    <mergeCell ref="AG28:AG31"/>
    <mergeCell ref="I31:K31"/>
    <mergeCell ref="L31:N31"/>
    <mergeCell ref="O31:Q31"/>
    <mergeCell ref="R31:T31"/>
    <mergeCell ref="X31:Z31"/>
    <mergeCell ref="B28:B31"/>
    <mergeCell ref="U28:W31"/>
    <mergeCell ref="AA28:AA31"/>
    <mergeCell ref="R29:T29"/>
    <mergeCell ref="X29:Z29"/>
    <mergeCell ref="C31:E31"/>
    <mergeCell ref="F31:H31"/>
    <mergeCell ref="AH28:AI31"/>
    <mergeCell ref="AJ28:AJ31"/>
    <mergeCell ref="AL24:AL27"/>
    <mergeCell ref="AM24:AM27"/>
    <mergeCell ref="AN24:AO27"/>
    <mergeCell ref="C25:E25"/>
    <mergeCell ref="F25:H25"/>
    <mergeCell ref="I25:K25"/>
    <mergeCell ref="L25:N25"/>
    <mergeCell ref="O25:Q25"/>
    <mergeCell ref="U25:W25"/>
    <mergeCell ref="X25:Z25"/>
    <mergeCell ref="AD24:AD27"/>
    <mergeCell ref="AE24:AE27"/>
    <mergeCell ref="AF24:AF27"/>
    <mergeCell ref="AG24:AG27"/>
    <mergeCell ref="AH24:AI27"/>
    <mergeCell ref="AJ24:AJ27"/>
    <mergeCell ref="O27:Q27"/>
    <mergeCell ref="U27:W27"/>
    <mergeCell ref="X27:Z27"/>
    <mergeCell ref="B24:B27"/>
    <mergeCell ref="R24:T27"/>
    <mergeCell ref="AA24:AA27"/>
    <mergeCell ref="AB24:AB27"/>
    <mergeCell ref="AC24:AC27"/>
    <mergeCell ref="C27:E27"/>
    <mergeCell ref="F27:H27"/>
    <mergeCell ref="I27:K27"/>
    <mergeCell ref="L27:N27"/>
    <mergeCell ref="AM20:AM23"/>
    <mergeCell ref="AN20:AO23"/>
    <mergeCell ref="AA20:AA23"/>
    <mergeCell ref="AB20:AB23"/>
    <mergeCell ref="AC20:AC23"/>
    <mergeCell ref="AD20:AD23"/>
    <mergeCell ref="AE20:AE23"/>
    <mergeCell ref="AF20:AF23"/>
    <mergeCell ref="L21:N21"/>
    <mergeCell ref="R21:T21"/>
    <mergeCell ref="U21:W21"/>
    <mergeCell ref="X21:Z21"/>
    <mergeCell ref="L23:N23"/>
    <mergeCell ref="R23:T23"/>
    <mergeCell ref="U23:W23"/>
    <mergeCell ref="X23:Z23"/>
    <mergeCell ref="B20:B23"/>
    <mergeCell ref="O20:Q23"/>
    <mergeCell ref="C21:E21"/>
    <mergeCell ref="F21:H21"/>
    <mergeCell ref="I21:K21"/>
    <mergeCell ref="AG20:AG23"/>
    <mergeCell ref="AH20:AI23"/>
    <mergeCell ref="AJ20:AJ23"/>
    <mergeCell ref="AL20:AL23"/>
    <mergeCell ref="C23:E23"/>
    <mergeCell ref="F23:H23"/>
    <mergeCell ref="I23:K23"/>
    <mergeCell ref="AL16:AL19"/>
    <mergeCell ref="AM16:AM19"/>
    <mergeCell ref="AN16:AO19"/>
    <mergeCell ref="C17:E17"/>
    <mergeCell ref="F17:H17"/>
    <mergeCell ref="I17:K17"/>
    <mergeCell ref="O17:Q17"/>
    <mergeCell ref="R17:T17"/>
    <mergeCell ref="AB16:AB19"/>
    <mergeCell ref="AC16:AC19"/>
    <mergeCell ref="AD16:AD19"/>
    <mergeCell ref="AE16:AE19"/>
    <mergeCell ref="AF16:AF19"/>
    <mergeCell ref="AG16:AG19"/>
    <mergeCell ref="I19:K19"/>
    <mergeCell ref="O19:Q19"/>
    <mergeCell ref="R19:T19"/>
    <mergeCell ref="U19:W19"/>
    <mergeCell ref="X19:Z19"/>
    <mergeCell ref="B16:B19"/>
    <mergeCell ref="L16:N19"/>
    <mergeCell ref="AA16:AA19"/>
    <mergeCell ref="U17:W17"/>
    <mergeCell ref="X17:Z17"/>
    <mergeCell ref="C19:E19"/>
    <mergeCell ref="F19:H19"/>
    <mergeCell ref="AH16:AI19"/>
    <mergeCell ref="AJ16:AJ19"/>
    <mergeCell ref="AL12:AL15"/>
    <mergeCell ref="AM12:AM15"/>
    <mergeCell ref="AN12:AO15"/>
    <mergeCell ref="C13:E13"/>
    <mergeCell ref="F13:H13"/>
    <mergeCell ref="L13:N13"/>
    <mergeCell ref="O13:Q13"/>
    <mergeCell ref="R13:T13"/>
    <mergeCell ref="U13:W13"/>
    <mergeCell ref="X13:Z13"/>
    <mergeCell ref="AD12:AD15"/>
    <mergeCell ref="AE12:AE15"/>
    <mergeCell ref="AF12:AF15"/>
    <mergeCell ref="AG12:AG15"/>
    <mergeCell ref="AH12:AI15"/>
    <mergeCell ref="AJ12:AJ15"/>
    <mergeCell ref="R15:T15"/>
    <mergeCell ref="U15:W15"/>
    <mergeCell ref="X15:Z15"/>
    <mergeCell ref="B12:B15"/>
    <mergeCell ref="I12:K15"/>
    <mergeCell ref="AA12:AA15"/>
    <mergeCell ref="AB12:AB15"/>
    <mergeCell ref="AC12:AC15"/>
    <mergeCell ref="C15:E15"/>
    <mergeCell ref="F15:H15"/>
    <mergeCell ref="L15:N15"/>
    <mergeCell ref="O15:Q15"/>
    <mergeCell ref="AG8:AG11"/>
    <mergeCell ref="AH8:AI11"/>
    <mergeCell ref="AJ8:AJ11"/>
    <mergeCell ref="AL8:AL11"/>
    <mergeCell ref="AM8:AM11"/>
    <mergeCell ref="AN8:AO11"/>
    <mergeCell ref="AA8:AA11"/>
    <mergeCell ref="AB8:AB11"/>
    <mergeCell ref="AC8:AC11"/>
    <mergeCell ref="AD8:AD11"/>
    <mergeCell ref="AE8:AE11"/>
    <mergeCell ref="AF8:AF11"/>
    <mergeCell ref="U7:W7"/>
    <mergeCell ref="X7:Z7"/>
    <mergeCell ref="B8:B11"/>
    <mergeCell ref="F8:H11"/>
    <mergeCell ref="C9:E9"/>
    <mergeCell ref="I9:K9"/>
    <mergeCell ref="L9:N9"/>
    <mergeCell ref="O9:Q9"/>
    <mergeCell ref="R9:T9"/>
    <mergeCell ref="U9:W9"/>
    <mergeCell ref="X9:Z9"/>
    <mergeCell ref="C11:E11"/>
    <mergeCell ref="I11:K11"/>
    <mergeCell ref="L11:N11"/>
    <mergeCell ref="O11:Q11"/>
    <mergeCell ref="R11:T11"/>
    <mergeCell ref="U11:W11"/>
    <mergeCell ref="X11:Z11"/>
    <mergeCell ref="B4:B7"/>
    <mergeCell ref="C4:E7"/>
    <mergeCell ref="AA4:AA7"/>
    <mergeCell ref="AB4:AB7"/>
    <mergeCell ref="AC4:AC7"/>
    <mergeCell ref="AD4:AD7"/>
    <mergeCell ref="AE4:AE7"/>
    <mergeCell ref="AN4:AO7"/>
    <mergeCell ref="F5:H5"/>
    <mergeCell ref="I5:K5"/>
    <mergeCell ref="L5:N5"/>
    <mergeCell ref="O5:Q5"/>
    <mergeCell ref="R5:T5"/>
    <mergeCell ref="U5:W5"/>
    <mergeCell ref="X5:Z5"/>
    <mergeCell ref="F7:H7"/>
    <mergeCell ref="I7:K7"/>
    <mergeCell ref="AF4:AF7"/>
    <mergeCell ref="AG4:AG7"/>
    <mergeCell ref="AH4:AI7"/>
    <mergeCell ref="AJ4:AJ7"/>
    <mergeCell ref="AL4:AL7"/>
    <mergeCell ref="AM4:AM7"/>
    <mergeCell ref="L7:N7"/>
    <mergeCell ref="O7:Q7"/>
    <mergeCell ref="R7:T7"/>
    <mergeCell ref="B1:Z1"/>
    <mergeCell ref="AA1:AE1"/>
    <mergeCell ref="AN1:AP1"/>
    <mergeCell ref="C3:E3"/>
    <mergeCell ref="F3:H3"/>
    <mergeCell ref="I3:K3"/>
    <mergeCell ref="L3:N3"/>
    <mergeCell ref="O3:Q3"/>
    <mergeCell ref="R3:T3"/>
    <mergeCell ref="U3:W3"/>
    <mergeCell ref="X3:Z3"/>
    <mergeCell ref="AH3:AI3"/>
    <mergeCell ref="AN3:AO3"/>
  </mergeCells>
  <phoneticPr fontId="2"/>
  <conditionalFormatting sqref="C33:W33">
    <cfRule type="cellIs" priority="1" stopIfTrue="1" operator="equal">
      <formula>"△"</formula>
    </cfRule>
  </conditionalFormatting>
  <conditionalFormatting sqref="U25:Z25 C25:Q25">
    <cfRule type="cellIs" priority="3" stopIfTrue="1" operator="equal">
      <formula>"△"</formula>
    </cfRule>
  </conditionalFormatting>
  <conditionalFormatting sqref="C10">
    <cfRule type="expression" priority="13" stopIfTrue="1">
      <formula>H4</formula>
    </cfRule>
  </conditionalFormatting>
  <conditionalFormatting sqref="U27:Z27 C11:E11 I11:Z11 C15:H15 C19:K19 C27:Q27 C31:T31 C35:W35 X31:Z31 L15:Z15 O19:Z19 R23:Z23 C23:N23">
    <cfRule type="cellIs" priority="14" stopIfTrue="1" operator="equal">
      <formula>"△"</formula>
    </cfRule>
  </conditionalFormatting>
  <conditionalFormatting sqref="F7:Z7">
    <cfRule type="cellIs" priority="12" stopIfTrue="1" operator="equal">
      <formula>"△"</formula>
    </cfRule>
  </conditionalFormatting>
  <conditionalFormatting sqref="F5:Z5">
    <cfRule type="cellIs" priority="11" stopIfTrue="1" operator="equal">
      <formula>"△"</formula>
    </cfRule>
  </conditionalFormatting>
  <conditionalFormatting sqref="C9:E9 I9:Z9">
    <cfRule type="cellIs" priority="10" stopIfTrue="1" operator="equal">
      <formula>"△"</formula>
    </cfRule>
  </conditionalFormatting>
  <conditionalFormatting sqref="C8">
    <cfRule type="expression" priority="9" stopIfTrue="1">
      <formula>H6</formula>
    </cfRule>
  </conditionalFormatting>
  <conditionalFormatting sqref="C13:H13 L13:Z13">
    <cfRule type="cellIs" priority="8" stopIfTrue="1" operator="equal">
      <formula>"△"</formula>
    </cfRule>
  </conditionalFormatting>
  <conditionalFormatting sqref="C17:K17 O17:Z17">
    <cfRule type="cellIs" priority="7" stopIfTrue="1" operator="equal">
      <formula>"△"</formula>
    </cfRule>
  </conditionalFormatting>
  <conditionalFormatting sqref="C21:H21 R21:Z21 L21:N21">
    <cfRule type="cellIs" priority="6" stopIfTrue="1" operator="equal">
      <formula>"△"</formula>
    </cfRule>
  </conditionalFormatting>
  <conditionalFormatting sqref="I21:K21">
    <cfRule type="cellIs" priority="5" stopIfTrue="1" operator="equal">
      <formula>"△"</formula>
    </cfRule>
  </conditionalFormatting>
  <conditionalFormatting sqref="I21:K21">
    <cfRule type="cellIs" priority="4" stopIfTrue="1" operator="equal">
      <formula>"△"</formula>
    </cfRule>
  </conditionalFormatting>
  <conditionalFormatting sqref="C29:T29 X29:Z29">
    <cfRule type="cellIs" priority="2" stopIfTrue="1" operator="equal">
      <formula>"△"</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54"/>
  <sheetViews>
    <sheetView topLeftCell="A7" workbookViewId="0">
      <selection activeCell="U19" sqref="U19:W19"/>
    </sheetView>
  </sheetViews>
  <sheetFormatPr defaultRowHeight="13.5"/>
  <cols>
    <col min="1" max="1" width="5" style="123" customWidth="1"/>
    <col min="2" max="2" width="7.5" style="123" customWidth="1"/>
    <col min="3" max="32" width="2.5" style="123" customWidth="1"/>
    <col min="33" max="33" width="3.75" style="123" bestFit="1" customWidth="1"/>
    <col min="34" max="35" width="2.5" style="123" customWidth="1"/>
    <col min="36" max="36" width="5" style="123" customWidth="1"/>
    <col min="37" max="38" width="3.875" style="123" customWidth="1"/>
    <col min="39" max="44" width="3.75" style="123" customWidth="1"/>
    <col min="45" max="46" width="7.5" style="123" customWidth="1"/>
    <col min="47" max="48" width="9" style="123"/>
    <col min="49" max="49" width="3.25" style="123" customWidth="1"/>
    <col min="50" max="16384" width="9" style="123"/>
  </cols>
  <sheetData>
    <row r="1" spans="1:42" ht="17.25">
      <c r="B1" s="643" t="str">
        <f>[1]Ｔ１!B1:Z1</f>
        <v>高円宮杯U-18サッカーリーグ2018・徳島県Tリーグ　　</v>
      </c>
      <c r="C1" s="643"/>
      <c r="D1" s="643"/>
      <c r="E1" s="643"/>
      <c r="F1" s="643"/>
      <c r="G1" s="643"/>
      <c r="H1" s="643"/>
      <c r="I1" s="643"/>
      <c r="J1" s="643"/>
      <c r="K1" s="643"/>
      <c r="L1" s="643"/>
      <c r="M1" s="643"/>
      <c r="N1" s="643"/>
      <c r="O1" s="643"/>
      <c r="P1" s="643"/>
      <c r="Q1" s="643"/>
      <c r="R1" s="643"/>
      <c r="S1" s="643"/>
      <c r="T1" s="643"/>
      <c r="U1" s="643"/>
      <c r="V1" s="643"/>
      <c r="W1" s="643"/>
      <c r="X1" s="643"/>
      <c r="Y1" s="643"/>
      <c r="Z1" s="643"/>
      <c r="AA1" s="643" t="s">
        <v>325</v>
      </c>
      <c r="AB1" s="643"/>
      <c r="AC1" s="643"/>
      <c r="AD1" s="643"/>
      <c r="AE1" s="643"/>
      <c r="AF1" s="21"/>
      <c r="AG1" s="21"/>
      <c r="AH1" s="21"/>
      <c r="AI1" s="21"/>
      <c r="AJ1" s="21"/>
      <c r="AK1" s="163" t="s">
        <v>73</v>
      </c>
      <c r="AL1" s="163">
        <f>'Ｔ1'!AL3</f>
        <v>18</v>
      </c>
      <c r="AM1" s="163" t="s">
        <v>11</v>
      </c>
      <c r="AN1" s="644" t="s">
        <v>266</v>
      </c>
      <c r="AO1" s="644"/>
      <c r="AP1" s="644"/>
    </row>
    <row r="2" spans="1:42" ht="13.5" customHeight="1" thickBot="1">
      <c r="B2" s="20"/>
      <c r="C2" s="6"/>
      <c r="D2" s="6"/>
      <c r="E2" s="6"/>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6"/>
      <c r="AL2" s="174"/>
      <c r="AM2" s="174"/>
      <c r="AN2" s="175"/>
      <c r="AO2" s="175"/>
    </row>
    <row r="3" spans="1:42" ht="36" thickBot="1">
      <c r="B3" s="176"/>
      <c r="C3" s="754" t="str">
        <f>B4</f>
        <v>吉野川</v>
      </c>
      <c r="D3" s="755"/>
      <c r="E3" s="756"/>
      <c r="F3" s="618" t="str">
        <f>B8</f>
        <v>脇町</v>
      </c>
      <c r="G3" s="619"/>
      <c r="H3" s="620"/>
      <c r="I3" s="757" t="str">
        <f>B12</f>
        <v>つるぎ</v>
      </c>
      <c r="J3" s="758"/>
      <c r="K3" s="759"/>
      <c r="L3" s="760" t="str">
        <f>B16</f>
        <v>池田辻</v>
      </c>
      <c r="M3" s="761"/>
      <c r="N3" s="762"/>
      <c r="O3" s="763" t="str">
        <f>B20</f>
        <v>池田S</v>
      </c>
      <c r="P3" s="685"/>
      <c r="Q3" s="686"/>
      <c r="R3" s="687" t="str">
        <f>B24</f>
        <v>生光S</v>
      </c>
      <c r="S3" s="688"/>
      <c r="T3" s="689"/>
      <c r="U3" s="639" t="str">
        <f>B28</f>
        <v>徳島商S</v>
      </c>
      <c r="V3" s="640"/>
      <c r="W3" s="641"/>
      <c r="X3" s="690" t="str">
        <f>B32</f>
        <v>徳島北T</v>
      </c>
      <c r="Y3" s="661"/>
      <c r="Z3" s="764"/>
      <c r="AA3" s="2" t="s">
        <v>0</v>
      </c>
      <c r="AB3" s="177" t="s">
        <v>1</v>
      </c>
      <c r="AC3" s="3" t="s">
        <v>2</v>
      </c>
      <c r="AD3" s="4" t="s">
        <v>3</v>
      </c>
      <c r="AE3" s="164" t="s">
        <v>4</v>
      </c>
      <c r="AF3" s="3" t="s">
        <v>5</v>
      </c>
      <c r="AG3" s="3" t="s">
        <v>6</v>
      </c>
      <c r="AH3" s="637" t="s">
        <v>7</v>
      </c>
      <c r="AI3" s="638"/>
      <c r="AJ3" s="84" t="s">
        <v>8</v>
      </c>
      <c r="AK3" s="21"/>
      <c r="AL3" s="178" t="s">
        <v>9</v>
      </c>
      <c r="AM3" s="179" t="s">
        <v>28</v>
      </c>
      <c r="AN3" s="714" t="s">
        <v>301</v>
      </c>
      <c r="AO3" s="714"/>
    </row>
    <row r="4" spans="1:42" ht="11.25" customHeight="1">
      <c r="A4" s="13"/>
      <c r="B4" s="765" t="s">
        <v>326</v>
      </c>
      <c r="C4" s="655"/>
      <c r="D4" s="656"/>
      <c r="E4" s="657"/>
      <c r="F4" s="22">
        <v>3</v>
      </c>
      <c r="G4" s="23" t="s">
        <v>303</v>
      </c>
      <c r="H4" s="24">
        <v>0</v>
      </c>
      <c r="I4" s="22">
        <v>2</v>
      </c>
      <c r="J4" s="23" t="s">
        <v>303</v>
      </c>
      <c r="K4" s="24">
        <v>2</v>
      </c>
      <c r="L4" s="22">
        <v>5</v>
      </c>
      <c r="M4" s="23" t="s">
        <v>303</v>
      </c>
      <c r="N4" s="24">
        <v>0</v>
      </c>
      <c r="O4" s="22">
        <v>4</v>
      </c>
      <c r="P4" s="23" t="s">
        <v>303</v>
      </c>
      <c r="Q4" s="24">
        <v>1</v>
      </c>
      <c r="R4" s="22">
        <v>1</v>
      </c>
      <c r="S4" s="23" t="s">
        <v>303</v>
      </c>
      <c r="T4" s="24">
        <v>1</v>
      </c>
      <c r="U4" s="22">
        <v>0</v>
      </c>
      <c r="V4" s="23" t="s">
        <v>303</v>
      </c>
      <c r="W4" s="24">
        <v>3</v>
      </c>
      <c r="X4" s="22">
        <v>4</v>
      </c>
      <c r="Y4" s="23" t="s">
        <v>303</v>
      </c>
      <c r="Z4" s="181">
        <v>1</v>
      </c>
      <c r="AA4" s="669">
        <f>IF(F5="○",1,IF(F5="△",1,IF(F5="●",1)))+IF(I5="○",1,IF(I5="△",1,IF(I5="●",1)))+IF(L5="○",1,IF(L5="△",1,IF(L5="●",1)))+IF(O5="○",1,IF(O5="△",1,IF(O5="●",1)))+IF(R5="○",1,IF(R5="△",1,IF(R5="●",1)))+IF(U5="○",1,IF(U5="△",1,IF(U5="●",1)))+IF(X5="○",1,IF(X5="△",1,IF(X5="●",1)))+IF(F7="○",1,IF(F7="△",1,IF(F7="●",1)))+IF(I7="○",1,IF(I7="△",1,IF(I7="●",1)))+IF(L7="○",1,IF(L7="△",1,IF(L7="●",1)))+IF(O7="○",1,IF(O7="△",1,IF(O7="●",1)))+IF(R7="○",1,IF(R7="△",1,IF(R7="●",1)))+IF(U7="○",1,IF(U7="△",1,IF(U7="●",1)))+IF(X7="○",1,IF(X7="△",1,IF(X7="●",1)))</f>
        <v>13</v>
      </c>
      <c r="AB4" s="715">
        <f>AC4*3+AD4</f>
        <v>29</v>
      </c>
      <c r="AC4" s="636">
        <f>IF(F5="○",1,IF(F5="△",0,IF(F5="●",0)))+IF(I5="○",1,IF(I5="△",0,IF(I5="●",0)))+IF(L5="○",1,IF(L5="△",0,IF(L5="●",0)))+IF(O5="○",1,IF(O5="△",0,IF(O5="●",0)))+IF(R5="○",1,IF(R5="△",0,IF(R5="●",0)))+IF(U5="○",1,IF(U5="△",0,IF(U5="●",0)))+IF(X5="○",1,IF(X5="△",0,IF(X5="●",0)))+IF(F7="○",1,IF(F7="△",0,IF(F7="●",0)))+IF(I7="○",1,IF(I7="△",0,IF(I7="●",0)))+IF(L7="○",1,IF(L7="△",0,IF(L7="●",0)))+IF(O7="○",1,IF(O7="△",0,IF(O7="●",0)))+IF(R7="○",1,IF(R7="△",0,IF(R7="●",0)))+IF(U7="○",1,IF(U7="△",0,IF(U7="●",0)))+IF(X7="○",1,IF(X7="△",0,IF(X7="●",0)))</f>
        <v>9</v>
      </c>
      <c r="AD4" s="636">
        <f>IF(F5="○",0,IF(F5="△",1,IF(F5="●",0)))+IF(I5="○",0,IF(I5="△",1,IF(I5="●",0)))+IF(L5="○",0,IF(L5="△",1,IF(L5="●",0)))+IF(O5="○",0,IF(O5="△",1,IF(O5="●",0)))+IF(R5="○",0,IF(R5="△",1,IF(R5="●",0)))+IF(U5="○",0,IF(U5="△",1,IF(U5="●",0)))+IF(X5="○",0,IF(X5="△",1,IF(X5="●",0)))+IF(F7="○",0,IF(F7="△",1,IF(F7="●",0)))+IF(I7="○",0,IF(I7="△",1,IF(I7="●",0)))+IF(L7="○",0,IF(L7="△",1,IF(L7="●",0)))+IF(O7="○",0,IF(O7="△",1,IF(O7="●",0)))+IF(R7="○",0,IF(R7="△",1,IF(R7="●",0)))+IF(U7="○",0,IF(U7="△",1,IF(U7="●",0)))+IF(X7="○",0,IF(X7="△",1,IF(X7="●",0)))</f>
        <v>2</v>
      </c>
      <c r="AE4" s="636">
        <f>IF(F5="○",0,IF(F5="△",0,IF(F5="●",1)))+IF(I5="○",0,IF(I5="△",0,IF(I5="●",1)))+IF(L5="○",0,IF(L5="△",0,IF(L5="●",1)))+IF(O5="○",0,IF(O5="△",0,IF(O5="●",1)))+IF(R5="○",0,IF(R5="△",0,IF(R5="●",1)))+IF(U5="○",0,IF(U5="△",0,IF(U5="●",1)))+IF(X5="○",0,IF(X5="△",0,IF(X5="●",1)))+IF(F7="○",0,IF(F7="△",0,IF(F7="●",1)))+IF(I7="○",0,IF(I7="△",0,IF(I7="●",1)))+IF(L7="○",0,IF(L7="△",0,IF(L7="●",1)))+IF(O7="○",0,IF(O7="△",0,IF(O7="●",1)))+IF(R7="○",0,IF(R7="△",0,IF(R7="●",1)))+IF(U7="○",0,IF(U7="△",0,IF(U7="●",1)))+IF(X7="○",0,IF(X7="△",0,IF(X7="●",1)))</f>
        <v>2</v>
      </c>
      <c r="AF4" s="636">
        <f>SUM(F4,I4,L4,O4,R4,U4,X4)+SUM(F6,I6,L6,O6,R6,U6,X6)</f>
        <v>52</v>
      </c>
      <c r="AG4" s="636">
        <f>SUM(H4,K4,N4,Q4,T4,W4,Z4)+SUM(H6,K6,N6,Q6,T6,W6,Z6)</f>
        <v>12</v>
      </c>
      <c r="AH4" s="719">
        <f>AF4-AG4</f>
        <v>40</v>
      </c>
      <c r="AI4" s="720"/>
      <c r="AJ4" s="725">
        <f>RANK(AN4,AN4:AN35)</f>
        <v>2</v>
      </c>
      <c r="AK4" s="25"/>
      <c r="AL4" s="550">
        <f>RANK(AF4,AF4:AF35,1)</f>
        <v>6</v>
      </c>
      <c r="AM4" s="550">
        <f>RANK(AH4,AH4:AH35,1)</f>
        <v>6</v>
      </c>
      <c r="AN4" s="550">
        <f>AB4*100+AM4*10+AL4</f>
        <v>2966</v>
      </c>
      <c r="AO4" s="550"/>
    </row>
    <row r="5" spans="1:42" ht="11.25" customHeight="1">
      <c r="A5" s="13"/>
      <c r="B5" s="766"/>
      <c r="C5" s="658"/>
      <c r="D5" s="564"/>
      <c r="E5" s="565"/>
      <c r="F5" s="583" t="str">
        <f>IF(F4="","",IF(F4&gt;H4,"○",IF(F4=H4,"△",IF(F4&lt;H4,"●"))))</f>
        <v>○</v>
      </c>
      <c r="G5" s="584"/>
      <c r="H5" s="585"/>
      <c r="I5" s="583" t="str">
        <f>IF(I4="","",IF(I4&gt;K4,"○",IF(I4=K4,"△",IF(I4&lt;K4,"●"))))</f>
        <v>△</v>
      </c>
      <c r="J5" s="584"/>
      <c r="K5" s="585"/>
      <c r="L5" s="583" t="str">
        <f>IF(L4="","",IF(L4&gt;N4,"○",IF(L4=N4,"△",IF(L4&lt;N4,"●"))))</f>
        <v>○</v>
      </c>
      <c r="M5" s="584"/>
      <c r="N5" s="585"/>
      <c r="O5" s="583" t="str">
        <f>IF(O4="","",IF(O4&gt;Q4,"○",IF(O4=Q4,"△",IF(O4&lt;Q4,"●"))))</f>
        <v>○</v>
      </c>
      <c r="P5" s="584"/>
      <c r="Q5" s="585"/>
      <c r="R5" s="583" t="str">
        <f>IF(R4="","",IF(R4&gt;T4,"○",IF(R4=T4,"△",IF(R4&lt;T4,"●"))))</f>
        <v>△</v>
      </c>
      <c r="S5" s="584"/>
      <c r="T5" s="585"/>
      <c r="U5" s="583" t="str">
        <f>IF(U4="","",IF(U4&gt;W4,"○",IF(U4=W4,"△",IF(U4&lt;W4,"●"))))</f>
        <v>●</v>
      </c>
      <c r="V5" s="584"/>
      <c r="W5" s="585"/>
      <c r="X5" s="583" t="str">
        <f>IF(X4="","",IF(X4&gt;Z4,"○",IF(X4=Z4,"△",IF(X4&lt;Z4,"●"))))</f>
        <v>○</v>
      </c>
      <c r="Y5" s="584"/>
      <c r="Z5" s="718"/>
      <c r="AA5" s="552"/>
      <c r="AB5" s="716"/>
      <c r="AC5" s="558"/>
      <c r="AD5" s="558"/>
      <c r="AE5" s="558"/>
      <c r="AF5" s="558"/>
      <c r="AG5" s="558"/>
      <c r="AH5" s="721"/>
      <c r="AI5" s="722"/>
      <c r="AJ5" s="576"/>
      <c r="AK5" s="25"/>
      <c r="AL5" s="550"/>
      <c r="AM5" s="550"/>
      <c r="AN5" s="550"/>
      <c r="AO5" s="550"/>
    </row>
    <row r="6" spans="1:42" ht="11.25" customHeight="1">
      <c r="A6" s="13"/>
      <c r="B6" s="766"/>
      <c r="C6" s="658"/>
      <c r="D6" s="564"/>
      <c r="E6" s="565"/>
      <c r="F6" s="26">
        <v>3</v>
      </c>
      <c r="G6" s="27" t="s">
        <v>303</v>
      </c>
      <c r="H6" s="28">
        <v>0</v>
      </c>
      <c r="I6" s="26">
        <v>1</v>
      </c>
      <c r="J6" s="27" t="s">
        <v>303</v>
      </c>
      <c r="K6" s="28">
        <v>2</v>
      </c>
      <c r="L6" s="26">
        <v>21</v>
      </c>
      <c r="M6" s="27" t="s">
        <v>303</v>
      </c>
      <c r="N6" s="28">
        <v>1</v>
      </c>
      <c r="O6" s="26">
        <v>4</v>
      </c>
      <c r="P6" s="27" t="s">
        <v>303</v>
      </c>
      <c r="Q6" s="28">
        <v>0</v>
      </c>
      <c r="R6" s="433"/>
      <c r="S6" s="430" t="s">
        <v>303</v>
      </c>
      <c r="T6" s="434"/>
      <c r="U6" s="26">
        <v>2</v>
      </c>
      <c r="V6" s="27" t="s">
        <v>303</v>
      </c>
      <c r="W6" s="28">
        <v>1</v>
      </c>
      <c r="X6" s="26">
        <v>2</v>
      </c>
      <c r="Y6" s="27" t="s">
        <v>303</v>
      </c>
      <c r="Z6" s="182">
        <v>0</v>
      </c>
      <c r="AA6" s="552"/>
      <c r="AB6" s="716"/>
      <c r="AC6" s="558"/>
      <c r="AD6" s="558"/>
      <c r="AE6" s="558"/>
      <c r="AF6" s="558"/>
      <c r="AG6" s="558"/>
      <c r="AH6" s="721"/>
      <c r="AI6" s="722"/>
      <c r="AJ6" s="576"/>
      <c r="AK6" s="25"/>
      <c r="AL6" s="550"/>
      <c r="AM6" s="550"/>
      <c r="AN6" s="550"/>
      <c r="AO6" s="550"/>
    </row>
    <row r="7" spans="1:42" ht="11.25" customHeight="1">
      <c r="A7" s="13"/>
      <c r="B7" s="767"/>
      <c r="C7" s="659"/>
      <c r="D7" s="602"/>
      <c r="E7" s="603"/>
      <c r="F7" s="586" t="str">
        <f>IF(F6="","",IF(F6&gt;H6,"○",IF(F6=H6,"△",IF(F6&lt;H6,"●"))))</f>
        <v>○</v>
      </c>
      <c r="G7" s="587"/>
      <c r="H7" s="588"/>
      <c r="I7" s="586" t="str">
        <f>IF(I6="","",IF(I6&gt;K6,"○",IF(I6=K6,"△",IF(I6&lt;K6,"●"))))</f>
        <v>●</v>
      </c>
      <c r="J7" s="587"/>
      <c r="K7" s="588"/>
      <c r="L7" s="586" t="str">
        <f>IF(L6="","",IF(L6&gt;N6,"○",IF(L6=N6,"△",IF(L6&lt;N6,"●"))))</f>
        <v>○</v>
      </c>
      <c r="M7" s="587"/>
      <c r="N7" s="588"/>
      <c r="O7" s="586" t="str">
        <f>IF(O6="","",IF(O6&gt;Q6,"○",IF(O6=Q6,"△",IF(O6&lt;Q6,"●"))))</f>
        <v>○</v>
      </c>
      <c r="P7" s="587"/>
      <c r="Q7" s="588"/>
      <c r="R7" s="743" t="str">
        <f>IF(R6="","",IF(R6&gt;T6,"○",IF(R6=T6,"△",IF(R6&lt;T6,"●"))))</f>
        <v/>
      </c>
      <c r="S7" s="744"/>
      <c r="T7" s="745"/>
      <c r="U7" s="586" t="str">
        <f>IF(U6="","",IF(U6&gt;W6,"○",IF(U6=W6,"△",IF(U6&lt;W6,"●"))))</f>
        <v>○</v>
      </c>
      <c r="V7" s="587"/>
      <c r="W7" s="588"/>
      <c r="X7" s="586" t="str">
        <f>IF(X6="","",IF(X6&gt;Z6,"○",IF(X6=Z6,"△",IF(X6&lt;Z6,"●"))))</f>
        <v>○</v>
      </c>
      <c r="Y7" s="587"/>
      <c r="Z7" s="592"/>
      <c r="AA7" s="553"/>
      <c r="AB7" s="717"/>
      <c r="AC7" s="559"/>
      <c r="AD7" s="559"/>
      <c r="AE7" s="559"/>
      <c r="AF7" s="559"/>
      <c r="AG7" s="559"/>
      <c r="AH7" s="723"/>
      <c r="AI7" s="724"/>
      <c r="AJ7" s="576"/>
      <c r="AK7" s="25"/>
      <c r="AL7" s="550"/>
      <c r="AM7" s="550"/>
      <c r="AN7" s="550"/>
      <c r="AO7" s="550"/>
    </row>
    <row r="8" spans="1:42" ht="11.25" customHeight="1">
      <c r="A8" s="13"/>
      <c r="B8" s="666" t="s">
        <v>327</v>
      </c>
      <c r="C8" s="30">
        <f>IF(H4="","",H4)</f>
        <v>0</v>
      </c>
      <c r="D8" s="31" t="s">
        <v>303</v>
      </c>
      <c r="E8" s="32">
        <f>IF(F4="","",F4)</f>
        <v>3</v>
      </c>
      <c r="F8" s="560"/>
      <c r="G8" s="561"/>
      <c r="H8" s="562"/>
      <c r="I8" s="33">
        <v>0</v>
      </c>
      <c r="J8" s="31" t="s">
        <v>303</v>
      </c>
      <c r="K8" s="34">
        <v>1</v>
      </c>
      <c r="L8" s="33">
        <v>1</v>
      </c>
      <c r="M8" s="31" t="s">
        <v>303</v>
      </c>
      <c r="N8" s="34">
        <v>3</v>
      </c>
      <c r="O8" s="33">
        <v>1</v>
      </c>
      <c r="P8" s="31" t="s">
        <v>303</v>
      </c>
      <c r="Q8" s="34">
        <v>3</v>
      </c>
      <c r="R8" s="33">
        <v>0</v>
      </c>
      <c r="S8" s="31" t="s">
        <v>303</v>
      </c>
      <c r="T8" s="34">
        <v>3</v>
      </c>
      <c r="U8" s="33">
        <v>1</v>
      </c>
      <c r="V8" s="31" t="s">
        <v>303</v>
      </c>
      <c r="W8" s="34">
        <v>3</v>
      </c>
      <c r="X8" s="33">
        <v>0</v>
      </c>
      <c r="Y8" s="31" t="s">
        <v>303</v>
      </c>
      <c r="Z8" s="183">
        <v>0</v>
      </c>
      <c r="AA8" s="551">
        <f>IF(C9="○",1,IF(C9="△",1,IF(C9="●",1)))+IF(I9="○",1,IF(I9="△",1,IF(I9="●",1)))+IF(L9="○",1,IF(L9="△",1,IF(L9="●",1)))+IF(O9="○",1,IF(O9="△",1,IF(O9="●",1)))+IF(R9="○",1,IF(R9="△",1,IF(R9="●",1)))+IF(U9="○",1,IF(U9="△",1,IF(U9="●",1)))+IF(X9="○",1,IF(X9="△",1,IF(X9="●",1)))+IF(C11="○",1,IF(C11="△",1,IF(C11="●",1)))+IF(I11="○",1,IF(I11="△",1,IF(I11="●",1)))+IF(L11="○",1,IF(L11="△",1,IF(L11="●",1)))+IF(O11="○",1,IF(O11="△",1,IF(O11="●",1)))+IF(R11="○",1,IF(R11="△",1,IF(R11="●",1)))+IF(U11="○",1,IF(U11="△",1,IF(U11="●",1)))+IF(X11="○",1,IF(X11="△",1,IF(X11="●",1)))</f>
        <v>13</v>
      </c>
      <c r="AB8" s="729">
        <f>AC8*3+AD8</f>
        <v>4</v>
      </c>
      <c r="AC8" s="557">
        <f>IF(C9="○",1,IF(C9="△",0,IF(C9="●",0)))+IF(I9="○",1,IF(I9="△",0,IF(I9="●",0)))+IF(L9="○",1,IF(L9="△",0,IF(L9="●",0)))+IF(O9="○",1,IF(O9="△",0,IF(O9="●",0)))+IF(R9="○",1,IF(R9="△",0,IF(R9="●",0)))+IF(U9="○",1,IF(U9="△",0,IF(U9="●",0)))+IF(X9="○",1,IF(X9="△",0,IF(X9="●",0)))+IF(C11="○",1,IF(C11="△",0,IF(C11="●",0)))+IF(I11="○",1,IF(I11="△",0,IF(I11="●",0)))+IF(L11="○",1,IF(L11="△",0,IF(L11="●",0)))+IF(O11="○",1,IF(O11="△",0,IF(O11="●",0)))+IF(R11="○",1,IF(R11="△",0,IF(R11="●",0)))+IF(U11="○",1,IF(U11="△",0,IF(U11="●",0)))+IF(X11="○",1,IF(X11="△",0,IF(X11="●",0)))</f>
        <v>1</v>
      </c>
      <c r="AD8" s="557">
        <f>IF(C9="○",0,IF(C9="△",1,IF(C9="●",0)))+IF(I9="○",0,IF(I9="△",1,IF(I9="●",0)))+IF(L9="○",0,IF(L9="△",1,IF(L9="●",0)))+IF(O9="○",0,IF(O9="△",1,IF(O9="●",0)))+IF(R9="○",0,IF(R9="△",1,IF(R9="●",0)))+IF(U9="○",0,IF(U9="△",1,IF(U9="●",0)))+IF(X9="○",0,IF(X9="△",1,IF(X9="●",0)))+IF(C11="○",0,IF(C11="△",1,IF(C11="●",0)))+IF(I11="○",0,IF(I11="△",1,IF(I11="●",0)))+IF(L11="○",0,IF(L11="△",1,IF(L11="●",0)))+IF(O11="○",0,IF(O11="△",1,IF(O11="●",0)))+IF(R11="○",0,IF(R11="△",1,IF(R11="●",0)))+IF(U11="○",0,IF(U11="△",1,IF(U11="●",0)))+IF(X11="○",0,IF(X11="△",1,IF(X11="●",0)))</f>
        <v>1</v>
      </c>
      <c r="AE8" s="557">
        <f>IF(C9="○",0,IF(C9="△",0,IF(C9="●",1)))+IF(I9="○",0,IF(I9="△",0,IF(I9="●",1)))+IF(L9="○",0,IF(L9="△",0,IF(L9="●",1)))+IF(O9="○",0,IF(O9="△",0,IF(O9="●",1)))+IF(R9="○",0,IF(R9="△",0,IF(R9="●",1)))+IF(U9="○",0,IF(U9="△",0,IF(U9="●",1)))+IF(X9="○",0,IF(X9="△",0,IF(X9="●",1)))+IF(C11="○",0,IF(C11="△",0,IF(C11="●",1)))+IF(I11="○",0,IF(I11="△",0,IF(I11="●",1)))+IF(L11="○",0,IF(L11="△",0,IF(L11="●",1)))+IF(O11="○",0,IF(O11="△",0,IF(O11="●",1)))+IF(R11="○",0,IF(R11="△",0,IF(R11="●",1)))+IF(U11="○",0,IF(U11="△",0,IF(U11="●",1)))+IF(X11="○",0,IF(X11="△",0,IF(X11="●",1)))</f>
        <v>11</v>
      </c>
      <c r="AF8" s="557">
        <f>SUM(C8,I8,L8,O8,R8,U8,X8)+SUM(C10,I10,L10,O10,R10,U10,X10)</f>
        <v>11</v>
      </c>
      <c r="AG8" s="557">
        <f>SUM(E8,K8,N8,Q8,T8,W8,Z8)+SUM(E10,K10,N10,Q10,T10,W10,Z10)</f>
        <v>41</v>
      </c>
      <c r="AH8" s="569">
        <f>AF8-AG8</f>
        <v>-30</v>
      </c>
      <c r="AI8" s="570"/>
      <c r="AJ8" s="575">
        <v>7</v>
      </c>
      <c r="AK8" s="25"/>
      <c r="AL8" s="550">
        <f>RANK(AF8,AF4:AF35,1)</f>
        <v>2</v>
      </c>
      <c r="AM8" s="550">
        <f>RANK(AH8,AH4:AH35,1)</f>
        <v>2</v>
      </c>
      <c r="AN8" s="550">
        <f>AB8*100+AM8*10+AL8</f>
        <v>422</v>
      </c>
      <c r="AO8" s="550"/>
    </row>
    <row r="9" spans="1:42" ht="11.25" customHeight="1">
      <c r="A9" s="13"/>
      <c r="B9" s="667"/>
      <c r="C9" s="542" t="str">
        <f>IF(C8="","",IF(C8&gt;E8,"○",IF(C8=E8,"△",IF(C8&lt;E8,"●"))))</f>
        <v>●</v>
      </c>
      <c r="D9" s="543"/>
      <c r="E9" s="548"/>
      <c r="F9" s="563"/>
      <c r="G9" s="564"/>
      <c r="H9" s="565"/>
      <c r="I9" s="542" t="str">
        <f>IF(I8="","",IF(I8&gt;K8,"○",IF(I8=K8,"△",IF(I8&lt;K8,"●"))))</f>
        <v>●</v>
      </c>
      <c r="J9" s="543"/>
      <c r="K9" s="548"/>
      <c r="L9" s="542" t="str">
        <f>IF(L8="","",IF(L8&gt;N8,"○",IF(L8=N8,"△",IF(L8&lt;N8,"●"))))</f>
        <v>●</v>
      </c>
      <c r="M9" s="543"/>
      <c r="N9" s="548"/>
      <c r="O9" s="542" t="str">
        <f>IF(O8="","",IF(O8&gt;Q8,"○",IF(O8=Q8,"△",IF(O8&lt;Q8,"●"))))</f>
        <v>●</v>
      </c>
      <c r="P9" s="543"/>
      <c r="Q9" s="548"/>
      <c r="R9" s="542" t="str">
        <f>IF(R8="","",IF(R8&gt;T8,"○",IF(R8=T8,"△",IF(R8&lt;T8,"●"))))</f>
        <v>●</v>
      </c>
      <c r="S9" s="543"/>
      <c r="T9" s="548"/>
      <c r="U9" s="542" t="str">
        <f>IF(U8="","",IF(U8&gt;W8,"○",IF(U8=W8,"△",IF(U8&lt;W8,"●"))))</f>
        <v>●</v>
      </c>
      <c r="V9" s="543"/>
      <c r="W9" s="548"/>
      <c r="X9" s="542" t="str">
        <f>IF(X8="","",IF(X8&gt;Z8,"○",IF(X8=Z8,"△",IF(X8&lt;Z8,"●"))))</f>
        <v>△</v>
      </c>
      <c r="Y9" s="543"/>
      <c r="Z9" s="548"/>
      <c r="AA9" s="552"/>
      <c r="AB9" s="716"/>
      <c r="AC9" s="558"/>
      <c r="AD9" s="558"/>
      <c r="AE9" s="558"/>
      <c r="AF9" s="558"/>
      <c r="AG9" s="558"/>
      <c r="AH9" s="571"/>
      <c r="AI9" s="572"/>
      <c r="AJ9" s="576"/>
      <c r="AK9" s="25"/>
      <c r="AL9" s="550"/>
      <c r="AM9" s="550"/>
      <c r="AN9" s="550"/>
      <c r="AO9" s="550"/>
    </row>
    <row r="10" spans="1:42" ht="11.25" customHeight="1">
      <c r="A10" s="13"/>
      <c r="B10" s="667"/>
      <c r="C10" s="36">
        <f>IF(H6="","",H6)</f>
        <v>0</v>
      </c>
      <c r="D10" s="27" t="s">
        <v>303</v>
      </c>
      <c r="E10" s="37">
        <f>IF(F6="","",F6)</f>
        <v>3</v>
      </c>
      <c r="F10" s="563"/>
      <c r="G10" s="564"/>
      <c r="H10" s="565"/>
      <c r="I10" s="26">
        <v>0</v>
      </c>
      <c r="J10" s="27" t="s">
        <v>303</v>
      </c>
      <c r="K10" s="28">
        <v>6</v>
      </c>
      <c r="L10" s="26">
        <v>5</v>
      </c>
      <c r="M10" s="27" t="s">
        <v>303</v>
      </c>
      <c r="N10" s="28">
        <v>1</v>
      </c>
      <c r="O10" s="26">
        <v>1</v>
      </c>
      <c r="P10" s="27" t="s">
        <v>303</v>
      </c>
      <c r="Q10" s="28">
        <v>3</v>
      </c>
      <c r="R10" s="433"/>
      <c r="S10" s="430" t="s">
        <v>303</v>
      </c>
      <c r="T10" s="434"/>
      <c r="U10" s="26">
        <v>0</v>
      </c>
      <c r="V10" s="27" t="s">
        <v>303</v>
      </c>
      <c r="W10" s="28">
        <v>5</v>
      </c>
      <c r="X10" s="26">
        <v>2</v>
      </c>
      <c r="Y10" s="27" t="s">
        <v>303</v>
      </c>
      <c r="Z10" s="182">
        <v>7</v>
      </c>
      <c r="AA10" s="552"/>
      <c r="AB10" s="716"/>
      <c r="AC10" s="558"/>
      <c r="AD10" s="558"/>
      <c r="AE10" s="558"/>
      <c r="AF10" s="558"/>
      <c r="AG10" s="558"/>
      <c r="AH10" s="571"/>
      <c r="AI10" s="572"/>
      <c r="AJ10" s="576"/>
      <c r="AK10" s="25"/>
      <c r="AL10" s="550"/>
      <c r="AM10" s="550"/>
      <c r="AN10" s="550"/>
      <c r="AO10" s="550"/>
    </row>
    <row r="11" spans="1:42" ht="11.25" customHeight="1">
      <c r="A11" s="13"/>
      <c r="B11" s="668"/>
      <c r="C11" s="604" t="str">
        <f>IF(C10="","",IF(C10&gt;E10,"○",IF(C10=E10,"△",IF(C10&lt;E10,"●"))))</f>
        <v>●</v>
      </c>
      <c r="D11" s="587"/>
      <c r="E11" s="588"/>
      <c r="F11" s="601"/>
      <c r="G11" s="602"/>
      <c r="H11" s="603"/>
      <c r="I11" s="586" t="str">
        <f>IF(I10="","",IF(I10&gt;K10,"○",IF(I10=K10,"△",IF(I10&lt;K10,"●"))))</f>
        <v>●</v>
      </c>
      <c r="J11" s="587"/>
      <c r="K11" s="588"/>
      <c r="L11" s="586" t="str">
        <f>IF(L10="","",IF(L10&gt;N10,"○",IF(L10=N10,"△",IF(L10&lt;N10,"●"))))</f>
        <v>○</v>
      </c>
      <c r="M11" s="587"/>
      <c r="N11" s="588"/>
      <c r="O11" s="586" t="str">
        <f>IF(O10="","",IF(O10&gt;Q10,"○",IF(O10=Q10,"△",IF(O10&lt;Q10,"●"))))</f>
        <v>●</v>
      </c>
      <c r="P11" s="587"/>
      <c r="Q11" s="588"/>
      <c r="R11" s="743" t="str">
        <f>IF(R10="","",IF(R10&gt;T10,"○",IF(R10=T10,"△",IF(R10&lt;T10,"●"))))</f>
        <v/>
      </c>
      <c r="S11" s="744"/>
      <c r="T11" s="745"/>
      <c r="U11" s="586" t="str">
        <f>IF(U10="","",IF(U10&gt;W10,"○",IF(U10=W10,"△",IF(U10&lt;W10,"●"))))</f>
        <v>●</v>
      </c>
      <c r="V11" s="587"/>
      <c r="W11" s="588"/>
      <c r="X11" s="586" t="str">
        <f>IF(X10="","",IF(X10&gt;Z10,"○",IF(X10=Z10,"△",IF(X10&lt;Z10,"●"))))</f>
        <v>●</v>
      </c>
      <c r="Y11" s="587"/>
      <c r="Z11" s="592"/>
      <c r="AA11" s="553"/>
      <c r="AB11" s="717"/>
      <c r="AC11" s="559"/>
      <c r="AD11" s="559"/>
      <c r="AE11" s="559"/>
      <c r="AF11" s="559"/>
      <c r="AG11" s="559"/>
      <c r="AH11" s="593"/>
      <c r="AI11" s="594"/>
      <c r="AJ11" s="605"/>
      <c r="AK11" s="25"/>
      <c r="AL11" s="550"/>
      <c r="AM11" s="550"/>
      <c r="AN11" s="550"/>
      <c r="AO11" s="550"/>
    </row>
    <row r="12" spans="1:42" ht="11.25" customHeight="1">
      <c r="A12" s="13"/>
      <c r="B12" s="768" t="s">
        <v>328</v>
      </c>
      <c r="C12" s="30">
        <f>IF(K4="","",K4)</f>
        <v>2</v>
      </c>
      <c r="D12" s="31" t="s">
        <v>303</v>
      </c>
      <c r="E12" s="32">
        <f>IF(I4="","",I4)</f>
        <v>2</v>
      </c>
      <c r="F12" s="162">
        <f>IF(K8="","",K8)</f>
        <v>1</v>
      </c>
      <c r="G12" s="31" t="s">
        <v>303</v>
      </c>
      <c r="H12" s="32">
        <f>IF(I8="","",I8)</f>
        <v>0</v>
      </c>
      <c r="I12" s="560"/>
      <c r="J12" s="561"/>
      <c r="K12" s="562"/>
      <c r="L12" s="33">
        <v>17</v>
      </c>
      <c r="M12" s="31" t="s">
        <v>303</v>
      </c>
      <c r="N12" s="34">
        <v>0</v>
      </c>
      <c r="O12" s="33">
        <v>6</v>
      </c>
      <c r="P12" s="31" t="s">
        <v>303</v>
      </c>
      <c r="Q12" s="34">
        <v>1</v>
      </c>
      <c r="R12" s="33">
        <v>5</v>
      </c>
      <c r="S12" s="31" t="s">
        <v>303</v>
      </c>
      <c r="T12" s="34">
        <v>0</v>
      </c>
      <c r="U12" s="33">
        <v>3</v>
      </c>
      <c r="V12" s="31" t="s">
        <v>303</v>
      </c>
      <c r="W12" s="34">
        <v>0</v>
      </c>
      <c r="X12" s="35">
        <v>5</v>
      </c>
      <c r="Y12" s="31" t="s">
        <v>303</v>
      </c>
      <c r="Z12" s="183">
        <v>0</v>
      </c>
      <c r="AA12" s="551">
        <f>IF(C13="○",1,IF(C13="△",1,IF(C13="●",1)))+IF(F13="○",1,IF(F13="△",1,IF(F13="●",1)))+IF(L13="○",1,IF(L13="△",1,IF(L13="●",1)))+IF(O13="○",1,IF(O13="△",1,IF(O13="●",1)))+IF(R13="○",1,IF(R13="△",1,IF(R13="●",1)))+IF(U13="○",1,IF(U13="△",1,IF(U13="●",1)))+IF(X13="○",1,IF(X13="△",1,IF(X13="●",1)))+IF(C15="○",1,IF(C15="△",1,IF(C15="●",1)))+IF(F15="○",1,IF(F15="△",1,IF(F15="●",1)))+IF(L15="○",1,IF(L15="△",1,IF(L15="●",1)))+IF(O15="○",1,IF(O15="△",1,IF(O15="●",1)))+IF(R15="○",1,IF(R15="△",1,IF(R15="●",1)))+IF(U15="○",1,IF(U15="△",1,IF(U15="●",1)))+IF(X15="○",1,IF(X15="△",1,IF(X15="●",1)))</f>
        <v>13</v>
      </c>
      <c r="AB12" s="729">
        <f>AC12*3+AD12</f>
        <v>37</v>
      </c>
      <c r="AC12" s="557">
        <f>IF(F13="○",1,IF(F13="△",0,IF(F13="●",0)))+IF(C13="○",1,IF(C13="△",0,IF(C13="●",0)))+IF(L13="○",1,IF(L13="△",0,IF(L13="●",0)))+IF(O13="○",1,IF(O13="△",0,IF(O13="●",0)))+IF(R13="○",1,IF(R13="△",0,IF(R13="●",0)))+IF(U13="○",1,IF(U13="△",0,IF(U13="●",0)))+IF(X13="○",1,IF(X13="△",0,IF(X13="●",0)))+IF(F15="○",1,IF(F15="△",0,IF(F15="●",0)))+IF(C15="○",1,IF(C15="△",0,IF(C15="●",0)))+IF(L15="○",1,IF(L15="△",0,IF(L15="●",0)))+IF(O15="○",1,IF(O15="△",0,IF(O15="●",0)))+IF(R15="○",1,IF(R15="△",0,IF(R15="●",0)))+IF(U15="○",1,IF(U15="△",0,IF(U15="●",0)))+IF(X15="○",1,IF(X15="△",0,IF(X15="●",0)))</f>
        <v>12</v>
      </c>
      <c r="AD12" s="557">
        <f>IF(F13="○",0,IF(F13="△",1,IF(F13="●",0)))+IF(C13="○",0,IF(C13="△",1,IF(C13="●",0)))+IF(L13="○",0,IF(L13="△",1,IF(L13="●",0)))+IF(O13="○",0,IF(O13="△",1,IF(O13="●",0)))+IF(R13="○",0,IF(R13="△",1,IF(R13="●",0)))+IF(U13="○",0,IF(U13="△",1,IF(U13="●",0)))+IF(X13="○",0,IF(X13="△",1,IF(X13="●",0)))+IF(F15="○",0,IF(F15="△",1,IF(F15="●",0)))+IF(C15="○",0,IF(C15="△",1,IF(C15="●",0)))+IF(L15="○",0,IF(L15="△",1,IF(L15="●",0)))+IF(O15="○",0,IF(O15="△",1,IF(O15="●",0)))+IF(R15="○",0,IF(R15="△",1,IF(R15="●",0)))+IF(U15="○",0,IF(U15="△",1,IF(U15="●",0)))+IF(X15="○",0,IF(X15="△",1,IF(X15="●",0)))</f>
        <v>1</v>
      </c>
      <c r="AE12" s="557">
        <f>IF(F13="○",0,IF(F13="△",0,IF(F13="●",1)))+IF(C13="○",0,IF(C13="△",0,IF(C13="●",1)))+IF(L13="○",0,IF(L13="△",0,IF(L13="●",1)))+IF(O13="○",0,IF(O13="△",0,IF(O13="●",1)))+IF(R13="○",0,IF(R13="△",0,IF(R13="●",1)))+IF(U13="○",0,IF(U13="△",0,IF(U13="●",1)))+IF(X13="○",0,IF(X13="△",0,IF(X13="●",1)))+IF(F15="○",0,IF(F15="△",0,IF(F15="●",1)))+IF(C15="○",0,IF(C15="△",0,IF(C15="●",1)))+IF(L15="○",0,IF(L15="△",0,IF(L15="●",1)))+IF(O15="○",0,IF(O15="△",0,IF(O15="●",1)))+IF(R15="○",0,IF(R15="△",0,IF(R15="●",1)))+IF(U15="○",0,IF(U15="△",0,IF(U15="●",1)))+IF(X15="○",0,IF(X15="△",0,IF(X15="●",1)))</f>
        <v>0</v>
      </c>
      <c r="AF12" s="557">
        <f>SUM(F12,C12,L12,O12,R12,U12,X12)+SUM(F14,C14,L14,O14,R14,U14,X14)</f>
        <v>77</v>
      </c>
      <c r="AG12" s="557">
        <f>SUM(H12,E12,N12,Q12,T12,W12,Z12)+SUM(H14,E14,N14,Q14,T14,W14,Z14)</f>
        <v>6</v>
      </c>
      <c r="AH12" s="589">
        <f>AF12-AG12</f>
        <v>71</v>
      </c>
      <c r="AI12" s="590"/>
      <c r="AJ12" s="575">
        <f>RANK(AN12,AN4:AN35)</f>
        <v>1</v>
      </c>
      <c r="AK12" s="25"/>
      <c r="AL12" s="550">
        <f>RANK(AF12,AF4:AF35,1)</f>
        <v>8</v>
      </c>
      <c r="AM12" s="550">
        <f>RANK(AH12,AH4:AH35,1)</f>
        <v>8</v>
      </c>
      <c r="AN12" s="550">
        <f>AB12*100+AM12*10+AL12</f>
        <v>3788</v>
      </c>
      <c r="AO12" s="550"/>
    </row>
    <row r="13" spans="1:42" ht="11.25" customHeight="1">
      <c r="A13" s="13"/>
      <c r="B13" s="769"/>
      <c r="C13" s="542" t="str">
        <f>IF(C12="","",IF(C12&gt;E12,"○",IF(C12=E12,"△",IF(C12&lt;E12,"●"))))</f>
        <v>△</v>
      </c>
      <c r="D13" s="543"/>
      <c r="E13" s="548"/>
      <c r="F13" s="542" t="str">
        <f>IF(F12="","",IF(F12&gt;H12,"○",IF(F12=H12,"△",IF(F12&lt;H12,"●"))))</f>
        <v>○</v>
      </c>
      <c r="G13" s="543"/>
      <c r="H13" s="548"/>
      <c r="I13" s="563"/>
      <c r="J13" s="564"/>
      <c r="K13" s="565"/>
      <c r="L13" s="542" t="str">
        <f>IF(L12="","",IF(L12&gt;N12,"○",IF(L12=N12,"△",IF(L12&lt;N12,"●"))))</f>
        <v>○</v>
      </c>
      <c r="M13" s="543"/>
      <c r="N13" s="548"/>
      <c r="O13" s="542" t="str">
        <f>IF(O12="","",IF(O12&gt;Q12,"○",IF(O12=Q12,"△",IF(O12&lt;Q12,"●"))))</f>
        <v>○</v>
      </c>
      <c r="P13" s="543"/>
      <c r="Q13" s="548"/>
      <c r="R13" s="542" t="str">
        <f>IF(R12="","",IF(R12&gt;T12,"○",IF(R12=T12,"△",IF(R12&lt;T12,"●"))))</f>
        <v>○</v>
      </c>
      <c r="S13" s="543"/>
      <c r="T13" s="548"/>
      <c r="U13" s="542" t="str">
        <f>IF(U12="","",IF(U12&gt;W12,"○",IF(U12=W12,"△",IF(U12&lt;W12,"●"))))</f>
        <v>○</v>
      </c>
      <c r="V13" s="543"/>
      <c r="W13" s="548"/>
      <c r="X13" s="542" t="str">
        <f>IF(X12="","",IF(X12&gt;Z12,"○",IF(X12=Z12,"△",IF(X12&lt;Z12,"●"))))</f>
        <v>○</v>
      </c>
      <c r="Y13" s="543"/>
      <c r="Z13" s="548"/>
      <c r="AA13" s="552"/>
      <c r="AB13" s="716"/>
      <c r="AC13" s="558"/>
      <c r="AD13" s="558"/>
      <c r="AE13" s="558"/>
      <c r="AF13" s="558"/>
      <c r="AG13" s="558"/>
      <c r="AH13" s="542"/>
      <c r="AI13" s="591"/>
      <c r="AJ13" s="576"/>
      <c r="AK13" s="25"/>
      <c r="AL13" s="550"/>
      <c r="AM13" s="550"/>
      <c r="AN13" s="550"/>
      <c r="AO13" s="550"/>
    </row>
    <row r="14" spans="1:42" ht="11.25" customHeight="1">
      <c r="A14" s="13"/>
      <c r="B14" s="769"/>
      <c r="C14" s="36">
        <f>IF(K6="","",K6)</f>
        <v>2</v>
      </c>
      <c r="D14" s="27" t="s">
        <v>303</v>
      </c>
      <c r="E14" s="37">
        <f>IF(I6="","",I6)</f>
        <v>1</v>
      </c>
      <c r="F14" s="39">
        <f>IF(K10="","",K10)</f>
        <v>6</v>
      </c>
      <c r="G14" s="27" t="s">
        <v>303</v>
      </c>
      <c r="H14" s="37">
        <f>IF(I10="","",I10)</f>
        <v>0</v>
      </c>
      <c r="I14" s="563"/>
      <c r="J14" s="564"/>
      <c r="K14" s="565"/>
      <c r="L14" s="26">
        <v>15</v>
      </c>
      <c r="M14" s="27" t="s">
        <v>303</v>
      </c>
      <c r="N14" s="28">
        <v>1</v>
      </c>
      <c r="O14" s="26">
        <v>5</v>
      </c>
      <c r="P14" s="27" t="s">
        <v>303</v>
      </c>
      <c r="Q14" s="28">
        <v>0</v>
      </c>
      <c r="R14" s="433"/>
      <c r="S14" s="430" t="s">
        <v>303</v>
      </c>
      <c r="T14" s="434"/>
      <c r="U14" s="26">
        <v>7</v>
      </c>
      <c r="V14" s="27" t="s">
        <v>303</v>
      </c>
      <c r="W14" s="28">
        <v>1</v>
      </c>
      <c r="X14" s="29">
        <v>3</v>
      </c>
      <c r="Y14" s="27" t="s">
        <v>303</v>
      </c>
      <c r="Z14" s="182">
        <v>0</v>
      </c>
      <c r="AA14" s="552"/>
      <c r="AB14" s="716"/>
      <c r="AC14" s="558"/>
      <c r="AD14" s="558"/>
      <c r="AE14" s="558"/>
      <c r="AF14" s="558"/>
      <c r="AG14" s="558"/>
      <c r="AH14" s="542"/>
      <c r="AI14" s="591"/>
      <c r="AJ14" s="576"/>
      <c r="AK14" s="25"/>
      <c r="AL14" s="550"/>
      <c r="AM14" s="550"/>
      <c r="AN14" s="550"/>
      <c r="AO14" s="550"/>
    </row>
    <row r="15" spans="1:42" ht="11.25" customHeight="1">
      <c r="A15" s="13"/>
      <c r="B15" s="770"/>
      <c r="C15" s="586" t="str">
        <f>IF(C14="","",IF(C14&gt;E14,"○",IF(C14=E14,"△",IF(C14&lt;E14,"●"))))</f>
        <v>○</v>
      </c>
      <c r="D15" s="587"/>
      <c r="E15" s="588"/>
      <c r="F15" s="586" t="str">
        <f>IF(F14="","",IF(F14&gt;H14,"○",IF(F14=H14,"△",IF(F14&lt;H14,"●"))))</f>
        <v>○</v>
      </c>
      <c r="G15" s="587"/>
      <c r="H15" s="588"/>
      <c r="I15" s="601"/>
      <c r="J15" s="602"/>
      <c r="K15" s="603"/>
      <c r="L15" s="586" t="str">
        <f>IF(L14="","",IF(L14&gt;N14,"○",IF(L14=N14,"△",IF(L14&lt;N14,"●"))))</f>
        <v>○</v>
      </c>
      <c r="M15" s="587"/>
      <c r="N15" s="588"/>
      <c r="O15" s="586" t="str">
        <f>IF(O14="","",IF(O14&gt;Q14,"○",IF(O14=Q14,"△",IF(O14&lt;Q14,"●"))))</f>
        <v>○</v>
      </c>
      <c r="P15" s="587"/>
      <c r="Q15" s="588"/>
      <c r="R15" s="743" t="str">
        <f>IF(R14="","",IF(R14&gt;T14,"○",IF(R14=T14,"△",IF(R14&lt;T14,"●"))))</f>
        <v/>
      </c>
      <c r="S15" s="744"/>
      <c r="T15" s="745"/>
      <c r="U15" s="586" t="str">
        <f>IF(U14="","",IF(U14&gt;W14,"○",IF(U14=W14,"△",IF(U14&lt;W14,"●"))))</f>
        <v>○</v>
      </c>
      <c r="V15" s="587"/>
      <c r="W15" s="588"/>
      <c r="X15" s="586" t="str">
        <f>IF(X14="","",IF(X14&gt;Z14,"○",IF(X14=Z14,"△",IF(X14&lt;Z14,"●"))))</f>
        <v>○</v>
      </c>
      <c r="Y15" s="587"/>
      <c r="Z15" s="588"/>
      <c r="AA15" s="553"/>
      <c r="AB15" s="717"/>
      <c r="AC15" s="559"/>
      <c r="AD15" s="559"/>
      <c r="AE15" s="559"/>
      <c r="AF15" s="559"/>
      <c r="AG15" s="559"/>
      <c r="AH15" s="586"/>
      <c r="AI15" s="592"/>
      <c r="AJ15" s="605"/>
      <c r="AK15" s="25"/>
      <c r="AL15" s="550"/>
      <c r="AM15" s="550"/>
      <c r="AN15" s="550"/>
      <c r="AO15" s="550"/>
    </row>
    <row r="16" spans="1:42" ht="11.25" customHeight="1">
      <c r="A16" s="13"/>
      <c r="B16" s="609" t="s">
        <v>329</v>
      </c>
      <c r="C16" s="30">
        <f>IF(N4="","",N4)</f>
        <v>0</v>
      </c>
      <c r="D16" s="31" t="s">
        <v>303</v>
      </c>
      <c r="E16" s="32">
        <f>IF(L4="","",L4)</f>
        <v>5</v>
      </c>
      <c r="F16" s="162">
        <f>IF(N8="","",N8)</f>
        <v>3</v>
      </c>
      <c r="G16" s="31" t="s">
        <v>303</v>
      </c>
      <c r="H16" s="32">
        <f>IF(L8="","",L8)</f>
        <v>1</v>
      </c>
      <c r="I16" s="162">
        <f>IF(N12="","",N12)</f>
        <v>0</v>
      </c>
      <c r="J16" s="31" t="s">
        <v>303</v>
      </c>
      <c r="K16" s="32">
        <f>IF(L12="","",L12)</f>
        <v>17</v>
      </c>
      <c r="L16" s="560"/>
      <c r="M16" s="561"/>
      <c r="N16" s="562"/>
      <c r="O16" s="33">
        <v>2</v>
      </c>
      <c r="P16" s="31" t="s">
        <v>303</v>
      </c>
      <c r="Q16" s="34">
        <v>5</v>
      </c>
      <c r="R16" s="33">
        <v>0</v>
      </c>
      <c r="S16" s="31" t="s">
        <v>303</v>
      </c>
      <c r="T16" s="34">
        <v>12</v>
      </c>
      <c r="U16" s="33">
        <v>0</v>
      </c>
      <c r="V16" s="31" t="s">
        <v>303</v>
      </c>
      <c r="W16" s="34">
        <v>16</v>
      </c>
      <c r="X16" s="35">
        <v>0</v>
      </c>
      <c r="Y16" s="31" t="s">
        <v>303</v>
      </c>
      <c r="Z16" s="183">
        <v>14</v>
      </c>
      <c r="AA16" s="551">
        <f>IF(F17="○",1,IF(F17="△",1,IF(F17="●",1)))+IF(I17="○",1,IF(I17="△",1,IF(I17="●",1)))+IF(C17="○",1,IF(C17="△",1,IF(C17="●",1)))+IF(O17="○",1,IF(O17="△",1,IF(O17="●",1)))+IF(R17="○",1,IF(R17="△",1,IF(R17="●",1)))+IF(U17="○",1,IF(U17="△",1,IF(U17="●",1)))+IF(X17="○",1,IF(X17="△",1,IF(X17="●",1)))+IF(F19="○",1,IF(F19="△",1,IF(F19="●",1)))+IF(I19="○",1,IF(I19="△",1,IF(I19="●",1)))+IF(C19="○",1,IF(C19="△",1,IF(C19="●",1)))+IF(O19="○",1,IF(O19="△",1,IF(O19="●",1)))+IF(R19="○",1,IF(R19="△",1,IF(R19="●",1)))+IF(U19="○",1,IF(U19="△",1,IF(U19="●",1)))+IF(X19="○",1,IF(X19="△",1,IF(X19="●",1)))</f>
        <v>13</v>
      </c>
      <c r="AB16" s="729">
        <f>AC16*3+AD16</f>
        <v>3</v>
      </c>
      <c r="AC16" s="557">
        <f>IF(F17="○",1,IF(F17="△",0,IF(F17="●",0)))+IF(I17="○",1,IF(I17="△",0,IF(I17="●",0)))+IF(C17="○",1,IF(C17="△",0,IF(C17="●",0)))+IF(O17="○",1,IF(O17="△",0,IF(O17="●",0)))+IF(R17="○",1,IF(R17="△",0,IF(R17="●",0)))+IF(U17="○",1,IF(U17="△",0,IF(U17="●",0)))+IF(X17="○",1,IF(X17="△",0,IF(X17="●",0)))+IF(F19="○",1,IF(F19="△",0,IF(F19="●",0)))+IF(I19="○",1,IF(I19="△",0,IF(I19="●",0)))+IF(C19="○",1,IF(C19="△",0,IF(C19="●",0)))+IF(O19="○",1,IF(O19="△",0,IF(O19="●",0)))+IF(R19="○",1,IF(R19="△",0,IF(R19="●",0)))+IF(U19="○",1,IF(U19="△",0,IF(U19="●",0)))+IF(X19="○",1,IF(X19="△",0,IF(X19="●",0)))</f>
        <v>1</v>
      </c>
      <c r="AD16" s="557">
        <f>IF(F17="○",0,IF(F17="△",1,IF(F17="●",0)))+IF(I17="○",0,IF(I17="△",1,IF(I17="●",0)))+IF(C17="○",0,IF(C17="△",1,IF(C17="●",0)))+IF(O17="○",0,IF(O17="△",1,IF(O17="●",0)))+IF(R17="○",0,IF(R17="△",1,IF(R17="●",0)))+IF(U17="○",0,IF(U17="△",1,IF(U17="●",0)))+IF(X17="○",0,IF(X17="△",1,IF(X17="●",0)))+IF(F19="○",0,IF(F19="△",1,IF(F19="●",0)))+IF(I19="○",0,IF(I19="△",1,IF(I19="●",0)))+IF(C19="○",0,IF(C19="△",1,IF(C19="●",0)))+IF(O19="○",0,IF(O19="△",1,IF(O19="●",0)))+IF(R19="○",0,IF(R19="△",1,IF(R19="●",0)))+IF(U19="○",0,IF(U19="△",1,IF(U19="●",0)))+IF(X19="○",0,IF(X19="△",1,IF(X19="●",0)))</f>
        <v>0</v>
      </c>
      <c r="AE16" s="557">
        <f>IF(F17="○",0,IF(F17="△",0,IF(F17="●",1)))+IF(I17="○",0,IF(I17="△",0,IF(I17="●",1)))+IF(C17="○",0,IF(C17="△",0,IF(C17="●",1)))+IF(O17="○",0,IF(O17="△",0,IF(O17="●",1)))+IF(R17="○",0,IF(R17="△",0,IF(R17="●",1)))+IF(U17="○",0,IF(U17="△",0,IF(U17="●",1)))+IF(X17="○",0,IF(X17="△",0,IF(X17="●",1)))+IF(F19="○",0,IF(F19="△",0,IF(F19="●",1)))+IF(I19="○",0,IF(I19="△",0,IF(I19="●",1)))+IF(C19="○",0,IF(C19="△",0,IF(C19="●",1)))+IF(O19="○",0,IF(O19="△",0,IF(O19="●",1)))+IF(R19="○",0,IF(R19="△",0,IF(R19="●",1)))+IF(U19="○",0,IF(U19="△",0,IF(U19="●",1)))+IF(X19="○",0,IF(X19="△",0,IF(X19="●",1)))</f>
        <v>12</v>
      </c>
      <c r="AF16" s="557">
        <f>SUM(F16,I16,C16,O16,R16,U16,X16)+SUM(F18,I18,C18,O18,R18,U18,X18)</f>
        <v>10</v>
      </c>
      <c r="AG16" s="557">
        <f>SUM(H16,K16,E16,Q16,T16,W16,Z16)+SUM(H18,K18,E18,Q18,T18,W18,Z18)</f>
        <v>155</v>
      </c>
      <c r="AH16" s="589">
        <f>AF16-AG16</f>
        <v>-145</v>
      </c>
      <c r="AI16" s="590"/>
      <c r="AJ16" s="575">
        <v>6</v>
      </c>
      <c r="AK16" s="25"/>
      <c r="AL16" s="550">
        <f>RANK(AF16,AF4:AF35,1)</f>
        <v>1</v>
      </c>
      <c r="AM16" s="550">
        <f>RANK(AH16,AH4:AH35,1)</f>
        <v>1</v>
      </c>
      <c r="AN16" s="550">
        <f>AB16*100+AM16*10+AL16</f>
        <v>311</v>
      </c>
      <c r="AO16" s="550"/>
    </row>
    <row r="17" spans="1:41" ht="11.25" customHeight="1">
      <c r="A17" s="13"/>
      <c r="B17" s="610"/>
      <c r="C17" s="542" t="str">
        <f>IF(C16="","",IF(C16&gt;E16,"○",IF(C16=E16,"△",IF(C16&lt;E16,"●"))))</f>
        <v>●</v>
      </c>
      <c r="D17" s="543"/>
      <c r="E17" s="548"/>
      <c r="F17" s="542" t="str">
        <f>IF(F16="","",IF(F16&gt;H16,"○",IF(F16=H16,"△",IF(F16&lt;H16,"●"))))</f>
        <v>○</v>
      </c>
      <c r="G17" s="543"/>
      <c r="H17" s="548"/>
      <c r="I17" s="542" t="str">
        <f>IF(I16="","",IF(I16&gt;K16,"○",IF(I16=K16,"△",IF(I16&lt;K16,"●"))))</f>
        <v>●</v>
      </c>
      <c r="J17" s="543"/>
      <c r="K17" s="548"/>
      <c r="L17" s="563"/>
      <c r="M17" s="564"/>
      <c r="N17" s="565"/>
      <c r="O17" s="542" t="str">
        <f>IF(O16="","",IF(O16&gt;Q16,"○",IF(O16=Q16,"△",IF(O16&lt;Q16,"●"))))</f>
        <v>●</v>
      </c>
      <c r="P17" s="543"/>
      <c r="Q17" s="548"/>
      <c r="R17" s="542" t="str">
        <f>IF(R16="","",IF(R16&gt;T16,"○",IF(R16=T16,"△",IF(R16&lt;T16,"●"))))</f>
        <v>●</v>
      </c>
      <c r="S17" s="543"/>
      <c r="T17" s="548"/>
      <c r="U17" s="542" t="str">
        <f>IF(U16="","",IF(U16&gt;W16,"○",IF(U16=W16,"△",IF(U16&lt;W16,"●"))))</f>
        <v>●</v>
      </c>
      <c r="V17" s="543"/>
      <c r="W17" s="548"/>
      <c r="X17" s="542" t="str">
        <f>IF(X16="","",IF(X16&gt;Z16,"○",IF(X16=Z16,"△",IF(X16&lt;Z16,"●"))))</f>
        <v>●</v>
      </c>
      <c r="Y17" s="543"/>
      <c r="Z17" s="548"/>
      <c r="AA17" s="552"/>
      <c r="AB17" s="716"/>
      <c r="AC17" s="558"/>
      <c r="AD17" s="558"/>
      <c r="AE17" s="558"/>
      <c r="AF17" s="558"/>
      <c r="AG17" s="558"/>
      <c r="AH17" s="542"/>
      <c r="AI17" s="591"/>
      <c r="AJ17" s="576"/>
      <c r="AK17" s="25"/>
      <c r="AL17" s="550"/>
      <c r="AM17" s="550"/>
      <c r="AN17" s="550"/>
      <c r="AO17" s="550"/>
    </row>
    <row r="18" spans="1:41" ht="11.25" customHeight="1">
      <c r="A18" s="13"/>
      <c r="B18" s="610"/>
      <c r="C18" s="36">
        <f>IF(N6="","",N6)</f>
        <v>1</v>
      </c>
      <c r="D18" s="27" t="s">
        <v>303</v>
      </c>
      <c r="E18" s="37">
        <f>IF(L6="","",L6)</f>
        <v>21</v>
      </c>
      <c r="F18" s="39">
        <f>IF(N10="","",N10)</f>
        <v>1</v>
      </c>
      <c r="G18" s="27" t="s">
        <v>303</v>
      </c>
      <c r="H18" s="37">
        <f>IF(L10="","",L10)</f>
        <v>5</v>
      </c>
      <c r="I18" s="39">
        <f>IF(N14="","",N14)</f>
        <v>1</v>
      </c>
      <c r="J18" s="27" t="s">
        <v>303</v>
      </c>
      <c r="K18" s="37">
        <f>IF(L14="","",L14)</f>
        <v>15</v>
      </c>
      <c r="L18" s="563"/>
      <c r="M18" s="564"/>
      <c r="N18" s="565"/>
      <c r="O18" s="26">
        <v>0</v>
      </c>
      <c r="P18" s="27" t="s">
        <v>303</v>
      </c>
      <c r="Q18" s="28">
        <v>5</v>
      </c>
      <c r="R18" s="433"/>
      <c r="S18" s="430" t="s">
        <v>303</v>
      </c>
      <c r="T18" s="434"/>
      <c r="U18" s="26">
        <v>2</v>
      </c>
      <c r="V18" s="27" t="s">
        <v>303</v>
      </c>
      <c r="W18" s="28">
        <v>27</v>
      </c>
      <c r="X18" s="29">
        <v>0</v>
      </c>
      <c r="Y18" s="27" t="s">
        <v>303</v>
      </c>
      <c r="Z18" s="182">
        <v>12</v>
      </c>
      <c r="AA18" s="552"/>
      <c r="AB18" s="716"/>
      <c r="AC18" s="558"/>
      <c r="AD18" s="558"/>
      <c r="AE18" s="558"/>
      <c r="AF18" s="558"/>
      <c r="AG18" s="558"/>
      <c r="AH18" s="542"/>
      <c r="AI18" s="591"/>
      <c r="AJ18" s="576"/>
      <c r="AK18" s="25"/>
      <c r="AL18" s="550"/>
      <c r="AM18" s="550"/>
      <c r="AN18" s="550"/>
      <c r="AO18" s="550"/>
    </row>
    <row r="19" spans="1:41" ht="11.25" customHeight="1">
      <c r="A19" s="13"/>
      <c r="B19" s="611"/>
      <c r="C19" s="586" t="str">
        <f>IF(C18="","",IF(C18&gt;E18,"○",IF(C18=E18,"△",IF(C18&lt;E18,"●"))))</f>
        <v>●</v>
      </c>
      <c r="D19" s="587"/>
      <c r="E19" s="588"/>
      <c r="F19" s="586" t="str">
        <f>IF(F18="","",IF(F18&gt;H18,"○",IF(F18=H18,"△",IF(F18&lt;H18,"●"))))</f>
        <v>●</v>
      </c>
      <c r="G19" s="587"/>
      <c r="H19" s="588"/>
      <c r="I19" s="586" t="str">
        <f>IF(I18="","",IF(I18&gt;K18,"○",IF(I18=K18,"△",IF(I18&lt;K18,"●"))))</f>
        <v>●</v>
      </c>
      <c r="J19" s="587"/>
      <c r="K19" s="588"/>
      <c r="L19" s="601"/>
      <c r="M19" s="602"/>
      <c r="N19" s="603"/>
      <c r="O19" s="586" t="str">
        <f>IF(O18="","",IF(O18&gt;Q18,"○",IF(O18=Q18,"△",IF(O18&lt;Q18,"●"))))</f>
        <v>●</v>
      </c>
      <c r="P19" s="587"/>
      <c r="Q19" s="588"/>
      <c r="R19" s="743" t="str">
        <f>IF(R18="","",IF(R18&gt;T18,"○",IF(R18=T18,"△",IF(R18&lt;T18,"●"))))</f>
        <v/>
      </c>
      <c r="S19" s="744"/>
      <c r="T19" s="745"/>
      <c r="U19" s="586" t="str">
        <f>IF(U18="","",IF(U18&gt;W18,"○",IF(U18=W18,"△",IF(U18&lt;W18,"●"))))</f>
        <v>●</v>
      </c>
      <c r="V19" s="587"/>
      <c r="W19" s="588"/>
      <c r="X19" s="586" t="str">
        <f>IF(X18="","",IF(X18&gt;Z18,"○",IF(X18=Z18,"△",IF(X18&lt;Z18,"●"))))</f>
        <v>●</v>
      </c>
      <c r="Y19" s="587"/>
      <c r="Z19" s="588"/>
      <c r="AA19" s="553"/>
      <c r="AB19" s="717"/>
      <c r="AC19" s="559"/>
      <c r="AD19" s="559"/>
      <c r="AE19" s="559"/>
      <c r="AF19" s="559"/>
      <c r="AG19" s="559"/>
      <c r="AH19" s="586"/>
      <c r="AI19" s="592"/>
      <c r="AJ19" s="605"/>
      <c r="AK19" s="25"/>
      <c r="AL19" s="550"/>
      <c r="AM19" s="550"/>
      <c r="AN19" s="550"/>
      <c r="AO19" s="550"/>
    </row>
    <row r="20" spans="1:41" ht="11.25" customHeight="1">
      <c r="A20" s="13"/>
      <c r="B20" s="771" t="s">
        <v>330</v>
      </c>
      <c r="C20" s="30">
        <f>IF(Q4="","",Q4)</f>
        <v>1</v>
      </c>
      <c r="D20" s="31" t="s">
        <v>303</v>
      </c>
      <c r="E20" s="32">
        <f>IF(O4="","",O4)</f>
        <v>4</v>
      </c>
      <c r="F20" s="162">
        <f>IF(Q8="","",Q8)</f>
        <v>3</v>
      </c>
      <c r="G20" s="31" t="s">
        <v>303</v>
      </c>
      <c r="H20" s="32">
        <f>IF(O8="","",O8)</f>
        <v>1</v>
      </c>
      <c r="I20" s="162">
        <f>IF(Q12="","",Q12)</f>
        <v>1</v>
      </c>
      <c r="J20" s="31" t="s">
        <v>303</v>
      </c>
      <c r="K20" s="32">
        <f>IF(O12="","",O12)</f>
        <v>6</v>
      </c>
      <c r="L20" s="162">
        <f>IF(Q16="","",Q16)</f>
        <v>5</v>
      </c>
      <c r="M20" s="31" t="s">
        <v>303</v>
      </c>
      <c r="N20" s="32">
        <f>IF(O16="","",O16)</f>
        <v>2</v>
      </c>
      <c r="O20" s="560"/>
      <c r="P20" s="561"/>
      <c r="Q20" s="562"/>
      <c r="R20" s="33">
        <v>1</v>
      </c>
      <c r="S20" s="31" t="s">
        <v>303</v>
      </c>
      <c r="T20" s="34">
        <v>1</v>
      </c>
      <c r="U20" s="33">
        <v>1</v>
      </c>
      <c r="V20" s="31" t="s">
        <v>303</v>
      </c>
      <c r="W20" s="34">
        <v>2</v>
      </c>
      <c r="X20" s="35">
        <v>0</v>
      </c>
      <c r="Y20" s="31" t="s">
        <v>303</v>
      </c>
      <c r="Z20" s="183">
        <v>2</v>
      </c>
      <c r="AA20" s="551">
        <f>IF(F21="○",1,IF(F21="△",1,IF(F21="●",1)))+IF(I21="○",1,IF(I21="△",1,IF(I21="●",1)))+IF(L21="○",1,IF(L21="△",1,IF(L21="●",1)))+IF(C21="○",1,IF(C21="△",1,IF(C21="●",1)))+IF(R21="○",1,IF(R21="△",1,IF(R21="●",1)))+IF(U21="○",1,IF(U21="△",1,IF(U21="●",1)))+IF(X21="○",1,IF(X21="△",1,IF(X21="●",1)))+IF(F23="○",1,IF(F23="△",1,IF(F23="●",1)))+IF(I23="○",1,IF(I23="△",1,IF(I23="●",1)))+IF(L23="○",1,IF(L23="△",1,IF(L23="●",1)))+IF(C23="○",1,IF(C23="△",1,IF(C23="●",1)))+IF(R23="○",1,IF(R23="△",1,IF(R23="●",1)))+IF(U23="○",1,IF(U23="△",1,IF(U23="●",1)))+IF(X23="○",1,IF(X23="△",1,IF(X23="●",1)))</f>
        <v>13</v>
      </c>
      <c r="AB20" s="729">
        <f>AC20*3+AD20</f>
        <v>13</v>
      </c>
      <c r="AC20" s="557">
        <f>IF(F21="○",1,IF(F21="△",0,IF(F21="●",0)))+IF(I21="○",1,IF(I21="△",0,IF(I21="●",0)))+IF(L21="○",1,IF(L21="△",0,IF(L21="●",0)))+IF(C21="○",1,IF(C21="△",0,IF(C21="●",0)))+IF(R21="○",1,IF(R21="△",0,IF(R21="●",0)))+IF(U21="○",1,IF(U21="△",0,IF(U21="●",0)))+IF(X21="○",1,IF(X21="△",0,IF(X21="●",0)))+IF(F23="○",1,IF(F23="△",0,IF(F23="●",0)))+IF(I23="○",1,IF(I23="△",0,IF(I23="●",0)))+IF(L23="○",1,IF(L23="△",0,IF(L23="●",0)))+IF(C23="○",1,IF(C23="△",0,IF(C23="●",0)))+IF(R23="○",1,IF(R23="△",0,IF(R23="●",0)))+IF(U23="○",1,IF(U23="△",0,IF(U23="●",0)))+IF(X23="○",1,IF(X23="△",0,IF(X23="●",0)))</f>
        <v>4</v>
      </c>
      <c r="AD20" s="557">
        <f>IF(F21="○",0,IF(F21="△",1,IF(F21="●",0)))+IF(I21="○",0,IF(I21="△",1,IF(I21="●",0)))+IF(L21="○",0,IF(L21="△",1,IF(L21="●",0)))+IF(C21="○",0,IF(C21="△",1,IF(C21="●",0)))+IF(R21="○",0,IF(R21="△",1,IF(R21="●",0)))+IF(U21="○",0,IF(U21="△",1,IF(U21="●",0)))+IF(X21="○",0,IF(X21="△",1,IF(X21="●",0)))+IF(F23="○",0,IF(F23="△",1,IF(F23="●",0)))+IF(I23="○",0,IF(I23="△",1,IF(I23="●",0)))+IF(L23="○",0,IF(L23="△",1,IF(L23="●",0)))+IF(C23="○",0,IF(C23="△",1,IF(C23="●",0)))+IF(R23="○",0,IF(R23="△",1,IF(R23="●",0)))+IF(U23="○",0,IF(U23="△",1,IF(U23="●",0)))+IF(X23="○",0,IF(X23="△",1,IF(X23="●",0)))</f>
        <v>1</v>
      </c>
      <c r="AE20" s="557">
        <f>IF(F21="○",0,IF(F21="△",0,IF(F21="●",1)))+IF(I21="○",0,IF(I21="△",0,IF(I21="●",1)))+IF(L21="○",0,IF(L21="△",0,IF(L21="●",1)))+IF(C21="○",0,IF(C21="△",0,IF(C21="●",1)))+IF(R21="○",0,IF(R21="△",0,IF(R21="●",1)))+IF(U21="○",0,IF(U21="△",0,IF(U21="●",1)))+IF(X21="○",0,IF(X21="△",0,IF(X21="●",1)))+IF(F23="○",0,IF(F23="△",0,IF(F23="●",1)))+IF(I23="○",0,IF(I23="△",0,IF(I23="●",1)))+IF(L23="○",0,IF(L23="△",0,IF(L23="●",1)))+IF(C23="○",0,IF(C23="△",0,IF(C23="●",1)))+IF(R23="○",0,IF(R23="△",0,IF(R23="●",1)))+IF(U23="○",0,IF(U23="△",0,IF(U23="●",1)))+IF(X23="○",0,IF(X23="△",0,IF(X23="●",1)))</f>
        <v>8</v>
      </c>
      <c r="AF20" s="557">
        <f>SUM(F20,I20,L20,C20,R20,U20,X20)+SUM(F22,I22,L22,C22,R22,U22,X22)</f>
        <v>23</v>
      </c>
      <c r="AG20" s="557">
        <f>SUM(H20,K20,N20,E20,T20,W20,Z20)+SUM(H22,K22,N22,E22,T22,W22,Z22)</f>
        <v>34</v>
      </c>
      <c r="AH20" s="589">
        <f>AF20-AG20</f>
        <v>-11</v>
      </c>
      <c r="AI20" s="590"/>
      <c r="AJ20" s="575">
        <f>RANK(AN20,AN4:AN35)</f>
        <v>5</v>
      </c>
      <c r="AK20" s="25"/>
      <c r="AL20" s="550">
        <f>RANK(AF20,AF4:AF35,1)</f>
        <v>4</v>
      </c>
      <c r="AM20" s="550">
        <f>RANK(AH20,AH4:AH35,1)</f>
        <v>3</v>
      </c>
      <c r="AN20" s="550">
        <f>AB20*100+AM20*10+AL20</f>
        <v>1334</v>
      </c>
      <c r="AO20" s="550"/>
    </row>
    <row r="21" spans="1:41" ht="11.25" customHeight="1">
      <c r="A21" s="13"/>
      <c r="B21" s="682"/>
      <c r="C21" s="542" t="str">
        <f>IF(C20="","",IF(C20&gt;E20,"○",IF(C20=E20,"△",IF(C20&lt;E20,"●"))))</f>
        <v>●</v>
      </c>
      <c r="D21" s="543"/>
      <c r="E21" s="548"/>
      <c r="F21" s="542" t="str">
        <f>IF(F20="","",IF(F20&gt;H20,"○",IF(F20=H20,"△",IF(F20&lt;H20,"●"))))</f>
        <v>○</v>
      </c>
      <c r="G21" s="543"/>
      <c r="H21" s="548"/>
      <c r="I21" s="542" t="str">
        <f>IF(I20="","",IF(I20&gt;K20,"○",IF(I20=K20,"△",IF(I20&lt;K20,"●"))))</f>
        <v>●</v>
      </c>
      <c r="J21" s="543"/>
      <c r="K21" s="548"/>
      <c r="L21" s="542" t="str">
        <f>IF(L20="","",IF(L20&gt;N20,"○",IF(L20=N20,"△",IF(L20&lt;N20,"●"))))</f>
        <v>○</v>
      </c>
      <c r="M21" s="543"/>
      <c r="N21" s="548"/>
      <c r="O21" s="563"/>
      <c r="P21" s="564"/>
      <c r="Q21" s="565"/>
      <c r="R21" s="542" t="str">
        <f>IF(R20="","",IF(R20&gt;T20,"○",IF(R20=T20,"△",IF(R20&lt;T20,"●"))))</f>
        <v>△</v>
      </c>
      <c r="S21" s="543"/>
      <c r="T21" s="548"/>
      <c r="U21" s="542" t="str">
        <f>IF(U20="","",IF(U20&gt;W20,"○",IF(U20=W20,"△",IF(U20&lt;W20,"●"))))</f>
        <v>●</v>
      </c>
      <c r="V21" s="543"/>
      <c r="W21" s="548"/>
      <c r="X21" s="542" t="str">
        <f>IF(X20="","",IF(X20&gt;Z20,"○",IF(X20=Z20,"△",IF(X20&lt;Z20,"●"))))</f>
        <v>●</v>
      </c>
      <c r="Y21" s="543"/>
      <c r="Z21" s="548"/>
      <c r="AA21" s="552"/>
      <c r="AB21" s="716"/>
      <c r="AC21" s="558"/>
      <c r="AD21" s="558"/>
      <c r="AE21" s="558"/>
      <c r="AF21" s="558"/>
      <c r="AG21" s="558"/>
      <c r="AH21" s="542"/>
      <c r="AI21" s="591"/>
      <c r="AJ21" s="576"/>
      <c r="AK21" s="25"/>
      <c r="AL21" s="550"/>
      <c r="AM21" s="550"/>
      <c r="AN21" s="550"/>
      <c r="AO21" s="550"/>
    </row>
    <row r="22" spans="1:41" ht="11.25" customHeight="1">
      <c r="A22" s="13"/>
      <c r="B22" s="682"/>
      <c r="C22" s="36">
        <f>IF(Q6="","",Q6)</f>
        <v>0</v>
      </c>
      <c r="D22" s="27" t="s">
        <v>303</v>
      </c>
      <c r="E22" s="37">
        <f>IF(O6="","",O6)</f>
        <v>4</v>
      </c>
      <c r="F22" s="39">
        <f>IF(Q10="","",Q10)</f>
        <v>3</v>
      </c>
      <c r="G22" s="27" t="s">
        <v>303</v>
      </c>
      <c r="H22" s="37">
        <f>IF(O10="","",O10)</f>
        <v>1</v>
      </c>
      <c r="I22" s="39">
        <f>IF(Q14="","",Q14)</f>
        <v>0</v>
      </c>
      <c r="J22" s="27" t="s">
        <v>303</v>
      </c>
      <c r="K22" s="37">
        <f>IF(O14="","",O14)</f>
        <v>5</v>
      </c>
      <c r="L22" s="39">
        <f>IF(Q18="","",Q18)</f>
        <v>5</v>
      </c>
      <c r="M22" s="27" t="s">
        <v>303</v>
      </c>
      <c r="N22" s="37">
        <f>IF(O18="","",O18)</f>
        <v>0</v>
      </c>
      <c r="O22" s="563"/>
      <c r="P22" s="564"/>
      <c r="Q22" s="565"/>
      <c r="R22" s="433"/>
      <c r="S22" s="430" t="s">
        <v>303</v>
      </c>
      <c r="T22" s="434"/>
      <c r="U22" s="26">
        <v>2</v>
      </c>
      <c r="V22" s="27" t="s">
        <v>303</v>
      </c>
      <c r="W22" s="28">
        <v>3</v>
      </c>
      <c r="X22" s="29">
        <v>1</v>
      </c>
      <c r="Y22" s="27" t="s">
        <v>303</v>
      </c>
      <c r="Z22" s="182">
        <v>3</v>
      </c>
      <c r="AA22" s="552"/>
      <c r="AB22" s="716"/>
      <c r="AC22" s="558"/>
      <c r="AD22" s="558"/>
      <c r="AE22" s="558"/>
      <c r="AF22" s="558"/>
      <c r="AG22" s="558"/>
      <c r="AH22" s="542"/>
      <c r="AI22" s="591"/>
      <c r="AJ22" s="576"/>
      <c r="AK22" s="25"/>
      <c r="AL22" s="550"/>
      <c r="AM22" s="550"/>
      <c r="AN22" s="550"/>
      <c r="AO22" s="550"/>
    </row>
    <row r="23" spans="1:41" ht="11.25" customHeight="1">
      <c r="A23" s="13"/>
      <c r="B23" s="683"/>
      <c r="C23" s="586" t="str">
        <f>IF(C22="","",IF(C22&gt;E22,"○",IF(C22=E22,"△",IF(C22&lt;E22,"●"))))</f>
        <v>●</v>
      </c>
      <c r="D23" s="587"/>
      <c r="E23" s="588"/>
      <c r="F23" s="586" t="str">
        <f>IF(F22="","",IF(F22&gt;H22,"○",IF(F22=H22,"△",IF(F22&lt;H22,"●"))))</f>
        <v>○</v>
      </c>
      <c r="G23" s="587"/>
      <c r="H23" s="588"/>
      <c r="I23" s="586" t="str">
        <f>IF(I22="","",IF(I22&gt;K22,"○",IF(I22=K22,"△",IF(I22&lt;K22,"●"))))</f>
        <v>●</v>
      </c>
      <c r="J23" s="587"/>
      <c r="K23" s="588"/>
      <c r="L23" s="586" t="str">
        <f>IF(L22="","",IF(L22&gt;N22,"○",IF(L22=N22,"△",IF(L22&lt;N22,"●"))))</f>
        <v>○</v>
      </c>
      <c r="M23" s="587"/>
      <c r="N23" s="588"/>
      <c r="O23" s="601"/>
      <c r="P23" s="602"/>
      <c r="Q23" s="603"/>
      <c r="R23" s="743" t="str">
        <f>IF(R22="","",IF(R22&gt;T22,"○",IF(R22=T22,"△",IF(R22&lt;T22,"●"))))</f>
        <v/>
      </c>
      <c r="S23" s="744"/>
      <c r="T23" s="745"/>
      <c r="U23" s="586" t="str">
        <f>IF(U22="","",IF(U22&gt;W22,"○",IF(U22=W22,"△",IF(U22&lt;W22,"●"))))</f>
        <v>●</v>
      </c>
      <c r="V23" s="587"/>
      <c r="W23" s="588"/>
      <c r="X23" s="586" t="str">
        <f>IF(X22="","",IF(X22&gt;Z22,"○",IF(X22=Z22,"△",IF(X22&lt;Z22,"●"))))</f>
        <v>●</v>
      </c>
      <c r="Y23" s="587"/>
      <c r="Z23" s="588"/>
      <c r="AA23" s="553"/>
      <c r="AB23" s="717"/>
      <c r="AC23" s="559"/>
      <c r="AD23" s="559"/>
      <c r="AE23" s="559"/>
      <c r="AF23" s="559"/>
      <c r="AG23" s="559"/>
      <c r="AH23" s="586"/>
      <c r="AI23" s="592"/>
      <c r="AJ23" s="605"/>
      <c r="AK23" s="25"/>
      <c r="AL23" s="550"/>
      <c r="AM23" s="550"/>
      <c r="AN23" s="550"/>
      <c r="AO23" s="550"/>
    </row>
    <row r="24" spans="1:41" ht="11.25" customHeight="1">
      <c r="A24" s="13"/>
      <c r="B24" s="691" t="s">
        <v>331</v>
      </c>
      <c r="C24" s="30">
        <f>IF(T4="","",T4)</f>
        <v>1</v>
      </c>
      <c r="D24" s="31" t="s">
        <v>303</v>
      </c>
      <c r="E24" s="32">
        <f>IF(R4="","",R4)</f>
        <v>1</v>
      </c>
      <c r="F24" s="162">
        <f>IF(T8="","",T8)</f>
        <v>3</v>
      </c>
      <c r="G24" s="31" t="s">
        <v>303</v>
      </c>
      <c r="H24" s="32">
        <f>IF(R8="","",R8)</f>
        <v>0</v>
      </c>
      <c r="I24" s="162">
        <f>IF(T12="","",T12)</f>
        <v>0</v>
      </c>
      <c r="J24" s="31" t="s">
        <v>303</v>
      </c>
      <c r="K24" s="32">
        <f>IF(R12="","",R12)</f>
        <v>5</v>
      </c>
      <c r="L24" s="162">
        <f>IF(T16="","",T16)</f>
        <v>12</v>
      </c>
      <c r="M24" s="31" t="s">
        <v>303</v>
      </c>
      <c r="N24" s="32">
        <f>IF(R16="","",R16)</f>
        <v>0</v>
      </c>
      <c r="O24" s="162">
        <f>IF(T20="","",T20)</f>
        <v>1</v>
      </c>
      <c r="P24" s="31" t="s">
        <v>303</v>
      </c>
      <c r="Q24" s="32">
        <f>IF(R20="","",R20)</f>
        <v>1</v>
      </c>
      <c r="R24" s="560"/>
      <c r="S24" s="561"/>
      <c r="T24" s="562"/>
      <c r="U24" s="33">
        <v>1</v>
      </c>
      <c r="V24" s="31" t="s">
        <v>303</v>
      </c>
      <c r="W24" s="34">
        <v>1</v>
      </c>
      <c r="X24" s="35">
        <v>0</v>
      </c>
      <c r="Y24" s="31" t="s">
        <v>303</v>
      </c>
      <c r="Z24" s="183">
        <v>2</v>
      </c>
      <c r="AA24" s="551">
        <f>IF(F25="○",1,IF(F25="△",1,IF(F25="●",1)))+IF(I25="○",1,IF(I25="△",1,IF(I25="●",1)))+IF(L25="○",1,IF(L25="△",1,IF(L25="●",1)))+IF(O25="○",1,IF(O25="△",1,IF(O25="●",1)))+IF(C25="○",1,IF(C25="△",1,IF(C25="●",1)))+IF(U25="○",1,IF(U25="△",1,IF(U25="●",1)))+IF(X25="○",1,IF(X25="△",1,IF(X25="●",1)))+IF(F27="○",1,IF(F27="△",1,IF(F27="●",1)))+IF(I27="○",1,IF(I27="△",1,IF(I27="●",1)))+IF(L27="○",1,IF(L27="△",1,IF(L27="●",1)))+IF(O27="○",1,IF(O27="△",1,IF(O27="●",1)))+IF(C27="○",1,IF(C27="△",1,IF(C27="●",1)))+IF(U27="○",1,IF(U27="△",1,IF(U27="●",1)))+IF(X27="○",1,IF(X27="△",1,IF(X27="●",1)))</f>
        <v>7</v>
      </c>
      <c r="AB24" s="729">
        <f>AC24*3+AD24</f>
        <v>9</v>
      </c>
      <c r="AC24" s="557">
        <f>IF(F25="○",1,IF(F25="△",0,IF(F25="●",0)))+IF(I25="○",1,IF(I25="△",0,IF(I25="●",0)))+IF(L25="○",1,IF(L25="△",0,IF(L25="●",0)))+IF(O25="○",1,IF(O25="△",0,IF(O25="●",0)))+IF(C25="○",1,IF(C25="△",0,IF(C25="●",0)))+IF(U25="○",1,IF(U25="△",0,IF(U25="●",0)))+IF(X25="○",1,IF(X25="△",0,IF(X25="●",0)))+IF(F27="○",1,IF(F27="△",0,IF(F27="●",0)))+IF(I27="○",1,IF(I27="△",0,IF(I27="●",0)))+IF(L27="○",1,IF(L27="△",0,IF(L27="●",0)))+IF(O27="○",1,IF(O27="△",0,IF(O27="●",0)))+IF(C27="○",1,IF(C27="△",0,IF(C27="●",0)))+IF(U27="○",1,IF(U27="△",0,IF(U27="●",0)))+IF(X27="○",1,IF(X27="△",0,IF(X27="●",0)))</f>
        <v>2</v>
      </c>
      <c r="AD24" s="557">
        <f>IF(F25="○",0,IF(F25="△",1,IF(F25="●",0)))+IF(I25="○",0,IF(I25="△",1,IF(I25="●",0)))+IF(L25="○",0,IF(L25="△",1,IF(L25="●",0)))+IF(O25="○",0,IF(O25="△",1,IF(O25="●",0)))+IF(C25="○",0,IF(C25="△",1,IF(C25="●",0)))+IF(U25="○",0,IF(U25="△",1,IF(U25="●",0)))+IF(X25="○",0,IF(X25="△",1,IF(X25="●",0)))+IF(F27="○",0,IF(F27="△",1,IF(F27="●",0)))+IF(I27="○",0,IF(I27="△",1,IF(I27="●",0)))+IF(L27="○",0,IF(L27="△",1,IF(L27="●",0)))+IF(O27="○",0,IF(O27="△",1,IF(O27="●",0)))+IF(C27="○",0,IF(C27="△",1,IF(C27="●",0)))+IF(U27="○",0,IF(U27="△",1,IF(U27="●",0)))+IF(X27="○",0,IF(X27="△",1,IF(X27="●",0)))</f>
        <v>3</v>
      </c>
      <c r="AE24" s="557">
        <f>IF(F25="○",0,IF(F25="△",0,IF(F25="●",1)))+IF(I25="○",0,IF(I25="△",0,IF(I25="●",1)))+IF(L25="○",0,IF(L25="△",0,IF(L25="●",1)))+IF(O25="○",0,IF(O25="△",0,IF(O25="●",1)))+IF(C25="○",0,IF(C25="△",0,IF(C25="●",1)))+IF(U25="○",0,IF(U25="△",0,IF(U25="●",1)))+IF(X25="○",0,IF(X25="△",0,IF(X25="●",1)))+IF(F27="○",0,IF(F27="△",0,IF(F27="●",1)))+IF(I27="○",0,IF(I27="△",0,IF(I27="●",1)))+IF(L27="○",0,IF(L27="△",0,IF(L27="●",1)))+IF(O27="○",0,IF(O27="△",0,IF(O27="●",1)))+IF(C27="○",0,IF(C27="△",0,IF(C27="●",1)))+IF(U27="○",0,IF(U27="△",0,IF(U27="●",1)))+IF(X27="○",0,IF(X27="△",0,IF(X27="●",1)))</f>
        <v>2</v>
      </c>
      <c r="AF24" s="557">
        <f>SUM(F24,I24,L24,O24,C24,U24,X24)+SUM(F26,I26,L26,O26,C26,U26,X26)</f>
        <v>18</v>
      </c>
      <c r="AG24" s="557">
        <f>SUM(H24,K24,N24,Q24,E24,W24,Z24)+SUM(H26,K26,N26,Q26,E26,W26,Z26)</f>
        <v>10</v>
      </c>
      <c r="AH24" s="589">
        <f>AF24-AG24</f>
        <v>8</v>
      </c>
      <c r="AI24" s="590"/>
      <c r="AJ24" s="575">
        <v>8</v>
      </c>
      <c r="AK24" s="25"/>
      <c r="AL24" s="550">
        <f>RANK(AF24,AF4:AF35,1)</f>
        <v>3</v>
      </c>
      <c r="AM24" s="550">
        <f>RANK(AH24,AH4:AH35,1)</f>
        <v>4</v>
      </c>
      <c r="AN24" s="550">
        <f>AB24*100+AM24*10+AL24</f>
        <v>943</v>
      </c>
      <c r="AO24" s="550"/>
    </row>
    <row r="25" spans="1:41" ht="11.25" customHeight="1">
      <c r="A25" s="13"/>
      <c r="B25" s="692"/>
      <c r="C25" s="542" t="str">
        <f>IF(C24="","",IF(C24&gt;E24,"○",IF(C24=E24,"△",IF(C24&lt;E24,"●"))))</f>
        <v>△</v>
      </c>
      <c r="D25" s="543"/>
      <c r="E25" s="548"/>
      <c r="F25" s="542" t="str">
        <f>IF(F24="","",IF(F24&gt;H24,"○",IF(F24=H24,"△",IF(F24&lt;H24,"●"))))</f>
        <v>○</v>
      </c>
      <c r="G25" s="543"/>
      <c r="H25" s="548"/>
      <c r="I25" s="542" t="str">
        <f>IF(I24="","",IF(I24&gt;K24,"○",IF(I24=K24,"△",IF(I24&lt;K24,"●"))))</f>
        <v>●</v>
      </c>
      <c r="J25" s="543"/>
      <c r="K25" s="548"/>
      <c r="L25" s="542" t="str">
        <f>IF(L24="","",IF(L24&gt;N24,"○",IF(L24=N24,"△",IF(L24&lt;N24,"●"))))</f>
        <v>○</v>
      </c>
      <c r="M25" s="543"/>
      <c r="N25" s="548"/>
      <c r="O25" s="542" t="str">
        <f>IF(O24="","",IF(O24&gt;Q24,"○",IF(O24=Q24,"△",IF(O24&lt;Q24,"●"))))</f>
        <v>△</v>
      </c>
      <c r="P25" s="543"/>
      <c r="Q25" s="548"/>
      <c r="R25" s="563"/>
      <c r="S25" s="564"/>
      <c r="T25" s="565"/>
      <c r="U25" s="542" t="str">
        <f>IF(U24="","",IF(U24&gt;W24,"○",IF(U24=W24,"△",IF(U24&lt;W24,"●"))))</f>
        <v>△</v>
      </c>
      <c r="V25" s="543"/>
      <c r="W25" s="548"/>
      <c r="X25" s="542" t="str">
        <f>IF(X24="","",IF(X24&gt;Z24,"○",IF(X24=Z24,"△",IF(X24&lt;Z24,"●"))))</f>
        <v>●</v>
      </c>
      <c r="Y25" s="543"/>
      <c r="Z25" s="548"/>
      <c r="AA25" s="552"/>
      <c r="AB25" s="716"/>
      <c r="AC25" s="558"/>
      <c r="AD25" s="558"/>
      <c r="AE25" s="558"/>
      <c r="AF25" s="558"/>
      <c r="AG25" s="558"/>
      <c r="AH25" s="542"/>
      <c r="AI25" s="591"/>
      <c r="AJ25" s="576"/>
      <c r="AK25" s="25"/>
      <c r="AL25" s="550"/>
      <c r="AM25" s="550"/>
      <c r="AN25" s="550"/>
      <c r="AO25" s="550"/>
    </row>
    <row r="26" spans="1:41" ht="11.25" customHeight="1">
      <c r="A26" s="13"/>
      <c r="B26" s="692"/>
      <c r="C26" s="429" t="str">
        <f>IF(T6="","",T6)</f>
        <v/>
      </c>
      <c r="D26" s="430" t="s">
        <v>303</v>
      </c>
      <c r="E26" s="431" t="str">
        <f>IF(R6="","",R6)</f>
        <v/>
      </c>
      <c r="F26" s="432" t="str">
        <f>IF(T10="","",T10)</f>
        <v/>
      </c>
      <c r="G26" s="430" t="s">
        <v>303</v>
      </c>
      <c r="H26" s="431" t="str">
        <f>IF(R10="","",R10)</f>
        <v/>
      </c>
      <c r="I26" s="432" t="str">
        <f>IF(T14="","",T14)</f>
        <v/>
      </c>
      <c r="J26" s="430" t="s">
        <v>303</v>
      </c>
      <c r="K26" s="431" t="str">
        <f>IF(R14="","",R14)</f>
        <v/>
      </c>
      <c r="L26" s="432" t="str">
        <f>IF(T18="","",T18)</f>
        <v/>
      </c>
      <c r="M26" s="430" t="s">
        <v>303</v>
      </c>
      <c r="N26" s="431" t="str">
        <f>IF(R18="","",R18)</f>
        <v/>
      </c>
      <c r="O26" s="432" t="str">
        <f>IF(T22="","",T22)</f>
        <v/>
      </c>
      <c r="P26" s="430" t="s">
        <v>303</v>
      </c>
      <c r="Q26" s="431" t="str">
        <f>IF(R22="","",R22)</f>
        <v/>
      </c>
      <c r="R26" s="563"/>
      <c r="S26" s="564"/>
      <c r="T26" s="565"/>
      <c r="U26" s="433"/>
      <c r="V26" s="430" t="s">
        <v>303</v>
      </c>
      <c r="W26" s="434"/>
      <c r="X26" s="435"/>
      <c r="Y26" s="430" t="s">
        <v>303</v>
      </c>
      <c r="Z26" s="436"/>
      <c r="AA26" s="552"/>
      <c r="AB26" s="716"/>
      <c r="AC26" s="558"/>
      <c r="AD26" s="558"/>
      <c r="AE26" s="558"/>
      <c r="AF26" s="558"/>
      <c r="AG26" s="558"/>
      <c r="AH26" s="542"/>
      <c r="AI26" s="591"/>
      <c r="AJ26" s="576"/>
      <c r="AK26" s="25"/>
      <c r="AL26" s="550"/>
      <c r="AM26" s="550"/>
      <c r="AN26" s="550"/>
      <c r="AO26" s="550"/>
    </row>
    <row r="27" spans="1:41" ht="11.25" customHeight="1">
      <c r="A27" s="13"/>
      <c r="B27" s="693"/>
      <c r="C27" s="743" t="str">
        <f>IF(C26="","",IF(C26&gt;E26,"○",IF(C26=E26,"△",IF(C26&lt;E26,"●"))))</f>
        <v/>
      </c>
      <c r="D27" s="744"/>
      <c r="E27" s="745"/>
      <c r="F27" s="743" t="str">
        <f>IF(F26="","",IF(F26&gt;H26,"○",IF(F26=H26,"△",IF(F26&lt;H26,"●"))))</f>
        <v/>
      </c>
      <c r="G27" s="744"/>
      <c r="H27" s="745"/>
      <c r="I27" s="743" t="str">
        <f>IF(I26="","",IF(I26&gt;K26,"○",IF(I26=K26,"△",IF(I26&lt;K26,"●"))))</f>
        <v/>
      </c>
      <c r="J27" s="744"/>
      <c r="K27" s="745"/>
      <c r="L27" s="743" t="str">
        <f>IF(L26="","",IF(L26&gt;N26,"○",IF(L26=N26,"△",IF(L26&lt;N26,"●"))))</f>
        <v/>
      </c>
      <c r="M27" s="744"/>
      <c r="N27" s="745"/>
      <c r="O27" s="743" t="str">
        <f>IF(O26="","",IF(O26&gt;Q26,"○",IF(O26=Q26,"△",IF(O26&lt;Q26,"●"))))</f>
        <v/>
      </c>
      <c r="P27" s="744"/>
      <c r="Q27" s="745"/>
      <c r="R27" s="601"/>
      <c r="S27" s="602"/>
      <c r="T27" s="603"/>
      <c r="U27" s="743" t="str">
        <f>IF(U26="","",IF(U26&gt;W26,"○",IF(U26=W26,"△",IF(U26&lt;W26,"●"))))</f>
        <v/>
      </c>
      <c r="V27" s="744"/>
      <c r="W27" s="745"/>
      <c r="X27" s="743" t="str">
        <f>IF(X26="","",IF(X26&gt;Z26,"○",IF(X26=Z26,"△",IF(X26&lt;Z26,"●"))))</f>
        <v/>
      </c>
      <c r="Y27" s="744"/>
      <c r="Z27" s="745"/>
      <c r="AA27" s="553"/>
      <c r="AB27" s="717"/>
      <c r="AC27" s="559"/>
      <c r="AD27" s="559"/>
      <c r="AE27" s="559"/>
      <c r="AF27" s="559"/>
      <c r="AG27" s="559"/>
      <c r="AH27" s="586"/>
      <c r="AI27" s="592"/>
      <c r="AJ27" s="605"/>
      <c r="AK27" s="25"/>
      <c r="AL27" s="550"/>
      <c r="AM27" s="550"/>
      <c r="AN27" s="550"/>
      <c r="AO27" s="550"/>
    </row>
    <row r="28" spans="1:41" ht="11.25" customHeight="1">
      <c r="B28" s="606" t="s">
        <v>332</v>
      </c>
      <c r="C28" s="30">
        <f>IF(W4="","",W4)</f>
        <v>3</v>
      </c>
      <c r="D28" s="31" t="s">
        <v>303</v>
      </c>
      <c r="E28" s="32">
        <f>IF(U4="","",U4)</f>
        <v>0</v>
      </c>
      <c r="F28" s="162">
        <f>IF(W8="","",W8)</f>
        <v>3</v>
      </c>
      <c r="G28" s="31" t="s">
        <v>303</v>
      </c>
      <c r="H28" s="32">
        <f>IF(U8="","",U8)</f>
        <v>1</v>
      </c>
      <c r="I28" s="162">
        <f>IF(W12="","",W12)</f>
        <v>0</v>
      </c>
      <c r="J28" s="31" t="s">
        <v>303</v>
      </c>
      <c r="K28" s="32">
        <f>IF(U12="","",U12)</f>
        <v>3</v>
      </c>
      <c r="L28" s="162">
        <f>IF(W16="","",W16)</f>
        <v>16</v>
      </c>
      <c r="M28" s="31" t="s">
        <v>303</v>
      </c>
      <c r="N28" s="32">
        <f>IF(U16="","",U16)</f>
        <v>0</v>
      </c>
      <c r="O28" s="162">
        <f>IF(W20="","",W20)</f>
        <v>2</v>
      </c>
      <c r="P28" s="31" t="s">
        <v>303</v>
      </c>
      <c r="Q28" s="32">
        <f>IF(U20="","",U20)</f>
        <v>1</v>
      </c>
      <c r="R28" s="162">
        <f>IF(W24="","",W24)</f>
        <v>1</v>
      </c>
      <c r="S28" s="31" t="s">
        <v>303</v>
      </c>
      <c r="T28" s="32">
        <f>IF(U24="","",U24)</f>
        <v>1</v>
      </c>
      <c r="U28" s="560"/>
      <c r="V28" s="561"/>
      <c r="W28" s="562"/>
      <c r="X28" s="35">
        <v>2</v>
      </c>
      <c r="Y28" s="31" t="s">
        <v>303</v>
      </c>
      <c r="Z28" s="183">
        <v>0</v>
      </c>
      <c r="AA28" s="551">
        <f>IF(F29="○",1,IF(F29="△",1,IF(F29="●",1)))+IF(I29="○",1,IF(I29="△",1,IF(I29="●",1)))+IF(L29="○",1,IF(L29="△",1,IF(L29="●",1)))+IF(O29="○",1,IF(O29="△",1,IF(O29="●",1)))+IF(R29="○",1,IF(R29="△",1,IF(R29="●",1)))+IF(C29="○",1,IF(C29="△",1,IF(C29="●",1)))+IF(X29="○",1,IF(X29="△",1,IF(X29="●",1)))+IF(F31="○",1,IF(F31="△",1,IF(F31="●",1)))+IF(I31="○",1,IF(I31="△",1,IF(I31="●",1)))+IF(L31="○",1,IF(L31="△",1,IF(L31="●",1)))+IF(O31="○",1,IF(O31="△",1,IF(O31="●",1)))+IF(R31="○",1,IF(R31="△",1,IF(R31="●",1)))+IF(C31="○",1,IF(C31="△",1,IF(C31="●",1)))+IF(X31="○",1,IF(X31="△",1,IF(X31="●",1)))</f>
        <v>13</v>
      </c>
      <c r="AB28" s="729">
        <f>AC28*3+AD28</f>
        <v>28</v>
      </c>
      <c r="AC28" s="557">
        <f>IF(F29="○",1,IF(F29="△",0,IF(F29="●",0)))+IF(I29="○",1,IF(I29="△",0,IF(I29="●",0)))+IF(L29="○",1,IF(L29="△",0,IF(L29="●",0)))+IF(O29="○",1,IF(O29="△",0,IF(O29="●",0)))+IF(R29="○",1,IF(R29="△",0,IF(R29="●",0)))+IF(C29="○",1,IF(C29="△",0,IF(C29="●",0)))+IF(X29="○",1,IF(X29="△",0,IF(X29="●",0)))+IF(F31="○",1,IF(F31="△",0,IF(F31="●",0)))+IF(I31="○",1,IF(I31="△",0,IF(I31="●",0)))+IF(L31="○",1,IF(L31="△",0,IF(L31="●",0)))+IF(O31="○",1,IF(O31="△",0,IF(O31="●",0)))+IF(R31="○",1,IF(R31="△",0,IF(R31="●",0)))+IF(C31="○",1,IF(C31="△",0,IF(C31="●",0)))+IF(X31="○",1,IF(X31="△",0,IF(X31="●",0)))</f>
        <v>9</v>
      </c>
      <c r="AD28" s="557">
        <f>IF(F29="○",0,IF(F29="△",1,IF(F29="●",0)))+IF(I29="○",0,IF(I29="△",1,IF(I29="●",0)))+IF(L29="○",0,IF(L29="△",1,IF(L29="●",0)))+IF(O29="○",0,IF(O29="△",1,IF(O29="●",0)))+IF(R29="○",0,IF(R29="△",1,IF(R29="●",0)))+IF(C29="○",0,IF(C29="△",1,IF(C29="●",0)))+IF(X29="○",0,IF(X29="△",1,IF(X29="●",0)))+IF(F31="○",0,IF(F31="△",1,IF(F31="●",0)))+IF(I31="○",0,IF(I31="△",1,IF(I31="●",0)))+IF(L31="○",0,IF(L31="△",1,IF(L31="●",0)))+IF(O31="○",0,IF(O31="△",1,IF(O31="●",0)))+IF(R31="○",0,IF(R31="△",1,IF(R31="●",0)))+IF(C31="○",0,IF(C31="△",1,IF(C31="●",0)))+IF(X31="○",0,IF(X31="△",1,IF(X31="●",0)))</f>
        <v>1</v>
      </c>
      <c r="AE28" s="557">
        <f>IF(F29="○",0,IF(F29="△",0,IF(F29="●",1)))+IF(I29="○",0,IF(I29="△",0,IF(I29="●",1)))+IF(L29="○",0,IF(L29="△",0,IF(L29="●",1)))+IF(O29="○",0,IF(O29="△",0,IF(O29="●",1)))+IF(R29="○",0,IF(R29="△",0,IF(R29="●",1)))+IF(C29="○",0,IF(C29="△",0,IF(C29="●",1)))+IF(X29="○",0,IF(X29="△",0,IF(X29="●",1)))+IF(F31="○",0,IF(F31="△",0,IF(F31="●",1)))+IF(I31="○",0,IF(I31="△",0,IF(I31="●",1)))+IF(L31="○",0,IF(L31="△",0,IF(L31="●",1)))+IF(O31="○",0,IF(O31="△",0,IF(O31="●",1)))+IF(R31="○",0,IF(R31="△",0,IF(R31="●",1)))+IF(C31="○",0,IF(C31="△",0,IF(C31="●",1)))+IF(X31="○",0,IF(X31="△",0,IF(X31="●",1)))</f>
        <v>3</v>
      </c>
      <c r="AF28" s="557">
        <f>SUM(F28,I28,L28,O28,R28,C28,X28)+SUM(F30,I30,L30,O30,R30,C30,X30)</f>
        <v>68</v>
      </c>
      <c r="AG28" s="557">
        <f>SUM(H28,K28,N28,Q28,T28,E28,Z28)+SUM(H30,K30,N30,Q30,T30,E30,Z30)</f>
        <v>21</v>
      </c>
      <c r="AH28" s="589">
        <f>AF28-AG28</f>
        <v>47</v>
      </c>
      <c r="AI28" s="590"/>
      <c r="AJ28" s="575">
        <f>RANK(AN28,AN4:AN35)</f>
        <v>3</v>
      </c>
      <c r="AK28" s="25"/>
      <c r="AL28" s="550">
        <f>RANK(AF28,AF4:AF35,1)</f>
        <v>7</v>
      </c>
      <c r="AM28" s="550">
        <f>RANK(AH28,AH4:AH35,1)</f>
        <v>7</v>
      </c>
      <c r="AN28" s="550">
        <f>AB28*100+AM28*10+AL28</f>
        <v>2877</v>
      </c>
      <c r="AO28" s="550"/>
    </row>
    <row r="29" spans="1:41" ht="11.25" customHeight="1">
      <c r="B29" s="607"/>
      <c r="C29" s="542" t="str">
        <f>IF(C28="","",IF(C28&gt;E28,"○",IF(C28=E28,"△",IF(C28&lt;E28,"●"))))</f>
        <v>○</v>
      </c>
      <c r="D29" s="543"/>
      <c r="E29" s="548"/>
      <c r="F29" s="542" t="str">
        <f>IF(F28="","",IF(F28&gt;H28,"○",IF(F28=H28,"△",IF(F28&lt;H28,"●"))))</f>
        <v>○</v>
      </c>
      <c r="G29" s="543"/>
      <c r="H29" s="548"/>
      <c r="I29" s="542" t="str">
        <f>IF(I28="","",IF(I28&gt;K28,"○",IF(I28=K28,"△",IF(I28&lt;K28,"●"))))</f>
        <v>●</v>
      </c>
      <c r="J29" s="543"/>
      <c r="K29" s="548"/>
      <c r="L29" s="542" t="str">
        <f>IF(L28="","",IF(L28&gt;N28,"○",IF(L28=N28,"△",IF(L28&lt;N28,"●"))))</f>
        <v>○</v>
      </c>
      <c r="M29" s="543"/>
      <c r="N29" s="548"/>
      <c r="O29" s="542" t="str">
        <f>IF(O28="","",IF(O28&gt;Q28,"○",IF(O28=Q28,"△",IF(O28&lt;Q28,"●"))))</f>
        <v>○</v>
      </c>
      <c r="P29" s="543"/>
      <c r="Q29" s="548"/>
      <c r="R29" s="542" t="str">
        <f>IF(R28="","",IF(R28&gt;T28,"○",IF(R28=T28,"△",IF(R28&lt;T28,"●"))))</f>
        <v>△</v>
      </c>
      <c r="S29" s="543"/>
      <c r="T29" s="548"/>
      <c r="U29" s="563"/>
      <c r="V29" s="564"/>
      <c r="W29" s="565"/>
      <c r="X29" s="542" t="str">
        <f>IF(X28="","",IF(X28&gt;Z28,"○",IF(X28=Z28,"△",IF(X28&lt;Z28,"●"))))</f>
        <v>○</v>
      </c>
      <c r="Y29" s="543"/>
      <c r="Z29" s="548"/>
      <c r="AA29" s="552"/>
      <c r="AB29" s="716"/>
      <c r="AC29" s="558"/>
      <c r="AD29" s="558"/>
      <c r="AE29" s="558"/>
      <c r="AF29" s="558"/>
      <c r="AG29" s="558"/>
      <c r="AH29" s="542"/>
      <c r="AI29" s="591"/>
      <c r="AJ29" s="576"/>
      <c r="AK29" s="25"/>
      <c r="AL29" s="550"/>
      <c r="AM29" s="550"/>
      <c r="AN29" s="550"/>
      <c r="AO29" s="550"/>
    </row>
    <row r="30" spans="1:41" ht="11.25" customHeight="1">
      <c r="B30" s="607"/>
      <c r="C30" s="36">
        <f>IF(W6="","",W6)</f>
        <v>1</v>
      </c>
      <c r="D30" s="27" t="s">
        <v>303</v>
      </c>
      <c r="E30" s="37">
        <f>IF(U6="","",U6)</f>
        <v>2</v>
      </c>
      <c r="F30" s="39">
        <f>IF(W10="","",W10)</f>
        <v>5</v>
      </c>
      <c r="G30" s="27" t="s">
        <v>303</v>
      </c>
      <c r="H30" s="37">
        <f>IF(U10="","",U10)</f>
        <v>0</v>
      </c>
      <c r="I30" s="39">
        <f>IF(W14="","",W14)</f>
        <v>1</v>
      </c>
      <c r="J30" s="27" t="s">
        <v>303</v>
      </c>
      <c r="K30" s="37">
        <f>IF(U14="","",U14)</f>
        <v>7</v>
      </c>
      <c r="L30" s="39">
        <f>IF(W18="","",W18)</f>
        <v>27</v>
      </c>
      <c r="M30" s="27" t="s">
        <v>303</v>
      </c>
      <c r="N30" s="37">
        <f>IF(U18="","",U18)</f>
        <v>2</v>
      </c>
      <c r="O30" s="39">
        <f>IF(W22="","",W22)</f>
        <v>3</v>
      </c>
      <c r="P30" s="27" t="s">
        <v>303</v>
      </c>
      <c r="Q30" s="37">
        <f>IF(U22="","",U22)</f>
        <v>2</v>
      </c>
      <c r="R30" s="432" t="str">
        <f>IF(W26="","",W26)</f>
        <v/>
      </c>
      <c r="S30" s="430" t="s">
        <v>303</v>
      </c>
      <c r="T30" s="431" t="str">
        <f>IF(U26="","",U26)</f>
        <v/>
      </c>
      <c r="U30" s="563"/>
      <c r="V30" s="564"/>
      <c r="W30" s="565"/>
      <c r="X30" s="29">
        <v>4</v>
      </c>
      <c r="Y30" s="27" t="s">
        <v>303</v>
      </c>
      <c r="Z30" s="182">
        <v>2</v>
      </c>
      <c r="AA30" s="552"/>
      <c r="AB30" s="716"/>
      <c r="AC30" s="558"/>
      <c r="AD30" s="558"/>
      <c r="AE30" s="558"/>
      <c r="AF30" s="558"/>
      <c r="AG30" s="558"/>
      <c r="AH30" s="542"/>
      <c r="AI30" s="591"/>
      <c r="AJ30" s="576"/>
      <c r="AK30" s="25"/>
      <c r="AL30" s="550"/>
      <c r="AM30" s="550"/>
      <c r="AN30" s="550"/>
      <c r="AO30" s="550"/>
    </row>
    <row r="31" spans="1:41" ht="11.25" customHeight="1">
      <c r="B31" s="608"/>
      <c r="C31" s="586" t="str">
        <f>IF(C30="","",IF(C30&gt;E30,"○",IF(C30=E30,"△",IF(C30&lt;E30,"●"))))</f>
        <v>●</v>
      </c>
      <c r="D31" s="587"/>
      <c r="E31" s="588"/>
      <c r="F31" s="586" t="str">
        <f>IF(F30="","",IF(F30&gt;H30,"○",IF(F30=H30,"△",IF(F30&lt;H30,"●"))))</f>
        <v>○</v>
      </c>
      <c r="G31" s="587"/>
      <c r="H31" s="588"/>
      <c r="I31" s="586" t="str">
        <f>IF(I30="","",IF(I30&gt;K30,"○",IF(I30=K30,"△",IF(I30&lt;K30,"●"))))</f>
        <v>●</v>
      </c>
      <c r="J31" s="587"/>
      <c r="K31" s="588"/>
      <c r="L31" s="586" t="str">
        <f>IF(L30="","",IF(L30&gt;N30,"○",IF(L30=N30,"△",IF(L30&lt;N30,"●"))))</f>
        <v>○</v>
      </c>
      <c r="M31" s="587"/>
      <c r="N31" s="588"/>
      <c r="O31" s="586" t="str">
        <f>IF(O30="","",IF(O30&gt;Q30,"○",IF(O30=Q30,"△",IF(O30&lt;Q30,"●"))))</f>
        <v>○</v>
      </c>
      <c r="P31" s="587"/>
      <c r="Q31" s="588"/>
      <c r="R31" s="743" t="str">
        <f>IF(R30="","",IF(R30&gt;T30,"○",IF(R30=T30,"△",IF(R30&lt;T30,"●"))))</f>
        <v/>
      </c>
      <c r="S31" s="744"/>
      <c r="T31" s="745"/>
      <c r="U31" s="601"/>
      <c r="V31" s="602"/>
      <c r="W31" s="603"/>
      <c r="X31" s="586" t="str">
        <f>IF(X30="","",IF(X30&gt;Z30,"○",IF(X30=Z30,"△",IF(X30&lt;Z30,"●"))))</f>
        <v>○</v>
      </c>
      <c r="Y31" s="587"/>
      <c r="Z31" s="588"/>
      <c r="AA31" s="553"/>
      <c r="AB31" s="717"/>
      <c r="AC31" s="559"/>
      <c r="AD31" s="559"/>
      <c r="AE31" s="559"/>
      <c r="AF31" s="559"/>
      <c r="AG31" s="559"/>
      <c r="AH31" s="586"/>
      <c r="AI31" s="592"/>
      <c r="AJ31" s="605"/>
      <c r="AK31" s="25"/>
      <c r="AL31" s="550"/>
      <c r="AM31" s="550"/>
      <c r="AN31" s="550"/>
      <c r="AO31" s="550"/>
    </row>
    <row r="32" spans="1:41" ht="11.25" customHeight="1">
      <c r="B32" s="694" t="s">
        <v>333</v>
      </c>
      <c r="C32" s="30">
        <f>IF(Z4="","",Z4)</f>
        <v>1</v>
      </c>
      <c r="D32" s="31" t="s">
        <v>303</v>
      </c>
      <c r="E32" s="32">
        <f>IF(X4="","",X4)</f>
        <v>4</v>
      </c>
      <c r="F32" s="162">
        <f>IF(Z8="","",Z8)</f>
        <v>0</v>
      </c>
      <c r="G32" s="31" t="s">
        <v>303</v>
      </c>
      <c r="H32" s="32">
        <f>IF(X8="","",X8)</f>
        <v>0</v>
      </c>
      <c r="I32" s="162">
        <f>IF(Z12="","",Z12)</f>
        <v>0</v>
      </c>
      <c r="J32" s="31" t="s">
        <v>303</v>
      </c>
      <c r="K32" s="32">
        <f>IF(X12="","",X12)</f>
        <v>5</v>
      </c>
      <c r="L32" s="162">
        <f>IF(Z16="","",Z16)</f>
        <v>14</v>
      </c>
      <c r="M32" s="31" t="s">
        <v>303</v>
      </c>
      <c r="N32" s="32">
        <f>IF(X16="","",X16)</f>
        <v>0</v>
      </c>
      <c r="O32" s="162">
        <f>IF(Z20="","",Z20)</f>
        <v>2</v>
      </c>
      <c r="P32" s="31" t="s">
        <v>303</v>
      </c>
      <c r="Q32" s="32">
        <f>IF(X20="","",X20)</f>
        <v>0</v>
      </c>
      <c r="R32" s="162">
        <f>IF(Z24="","",Z24)</f>
        <v>2</v>
      </c>
      <c r="S32" s="31" t="s">
        <v>303</v>
      </c>
      <c r="T32" s="32">
        <f>IF(X24="","",X24)</f>
        <v>0</v>
      </c>
      <c r="U32" s="162">
        <f>IF(Z28="","",Z28)</f>
        <v>0</v>
      </c>
      <c r="V32" s="31" t="s">
        <v>303</v>
      </c>
      <c r="W32" s="32">
        <f>IF(X28="","",X28)</f>
        <v>2</v>
      </c>
      <c r="X32" s="560"/>
      <c r="Y32" s="561"/>
      <c r="Z32" s="734"/>
      <c r="AA32" s="551">
        <f>IF(F33="○",1,IF(F33="△",1,IF(F33="●",1)))+IF(I33="○",1,IF(I33="△",1,IF(I33="●",1)))+IF(L33="○",1,IF(L33="△",1,IF(L33="●",1)))+IF(O33="○",1,IF(O33="△",1,IF(O33="●",1)))+IF(R33="○",1,IF(R33="△",1,IF(R33="●",1)))+IF(U33="○",1,IF(U33="△",1,IF(U33="●",1)))+IF(C33="○",1,IF(C33="△",1,IF(C33="●",1)))+IF(F35="○",1,IF(F35="△",1,IF(F35="●",1)))+IF(I35="○",1,IF(I35="△",1,IF(I35="●",1)))+IF(L35="○",1,IF(L35="△",1,IF(L35="●",1)))+IF(O35="○",1,IF(O35="△",1,IF(O35="●",1)))+IF(R35="○",1,IF(R35="△",1,IF(R35="●",1)))+IF(U35="○",1,IF(U35="△",1,IF(U35="●",1)))+IF(C35="○",1,IF(C35="△",1,IF(C35="●",1)))</f>
        <v>13</v>
      </c>
      <c r="AB32" s="729">
        <f>AC32*3+AD32</f>
        <v>19</v>
      </c>
      <c r="AC32" s="557">
        <f>IF(F33="○",1,IF(F33="△",0,IF(F33="●",0)))+IF(I33="○",1,IF(I33="△",0,IF(I33="●",0)))+IF(L33="○",1,IF(L33="△",0,IF(L33="●",0)))+IF(O33="○",1,IF(O33="△",0,IF(O33="●",0)))+IF(R33="○",1,IF(R33="△",0,IF(R33="●",0)))+IF(U33="○",1,IF(U33="△",0,IF(U33="●",0)))+IF(C33="○",1,IF(C33="△",0,IF(C33="●",0)))+IF(F35="○",1,IF(F35="△",0,IF(F35="●",0)))+IF(I35="○",1,IF(I35="△",0,IF(I35="●",0)))+IF(L35="○",1,IF(L35="△",0,IF(L35="●",0)))+IF(O35="○",1,IF(O35="△",0,IF(O35="●",0)))+IF(R35="○",1,IF(R35="△",0,IF(R35="●",0)))+IF(U35="○",1,IF(U35="△",0,IF(U35="●",0)))+IF(C35="○",1,IF(C35="△",0,IF(C35="●",0)))</f>
        <v>6</v>
      </c>
      <c r="AD32" s="557">
        <f>IF(F33="○",0,IF(F33="△",1,IF(F33="●",0)))+IF(I33="○",0,IF(I33="△",1,IF(I33="●",0)))+IF(L33="○",0,IF(L33="△",1,IF(L33="●",0)))+IF(O33="○",0,IF(O33="△",1,IF(O33="●",0)))+IF(R33="○",0,IF(R33="△",1,IF(R33="●",0)))+IF(U33="○",0,IF(U33="△",1,IF(U33="●",0)))+IF(C33="○",0,IF(C33="△",1,IF(C33="●",0)))+IF(F35="○",0,IF(F35="△",1,IF(F35="●",0)))+IF(I35="○",0,IF(I35="△",1,IF(I35="●",0)))+IF(L35="○",0,IF(L35="△",1,IF(L35="●",0)))+IF(O35="○",0,IF(O35="△",1,IF(O35="●",0)))+IF(R35="○",0,IF(R35="△",1,IF(R35="●",0)))+IF(U35="○",0,IF(U35="△",1,IF(U35="●",0)))+IF(C35="○",0,IF(C35="△",1,IF(C35="●",0)))</f>
        <v>1</v>
      </c>
      <c r="AE32" s="557">
        <f>IF(F33="○",0,IF(F33="△",0,IF(F33="●",1)))+IF(I33="○",0,IF(I33="△",0,IF(I33="●",1)))+IF(L33="○",0,IF(L33="△",0,IF(L33="●",1)))+IF(O33="○",0,IF(O33="△",0,IF(O33="●",1)))+IF(R33="○",0,IF(R33="△",0,IF(R33="●",1)))+IF(U33="○",0,IF(U33="△",0,IF(U33="●",1)))+IF(C33="○",0,IF(C33="△",0,IF(C33="●",1)))+IF(F35="○",0,IF(F35="△",0,IF(F35="●",1)))+IF(I35="○",0,IF(I35="△",0,IF(I35="●",1)))+IF(L35="○",0,IF(L35="△",0,IF(L35="●",1)))+IF(O35="○",0,IF(O35="△",0,IF(O35="●",1)))+IF(R35="○",0,IF(R35="△",0,IF(R35="●",1)))+IF(U35="○",0,IF(U35="△",0,IF(U35="●",1)))+IF(C35="○",0,IF(C35="△",0,IF(C35="●",1)))</f>
        <v>6</v>
      </c>
      <c r="AF32" s="557">
        <f>SUM(F32,I32,L32,O32,R32,U32,C32)+SUM(F34,I34,L34,O34,R34,U34,C34)</f>
        <v>43</v>
      </c>
      <c r="AG32" s="557">
        <f>SUM(H32,K32,N32,Q32,T32,W32,E32)+SUM(H34,K34,N34,Q34,T34,W34,E34)</f>
        <v>23</v>
      </c>
      <c r="AH32" s="569">
        <f>AF32-AG32</f>
        <v>20</v>
      </c>
      <c r="AI32" s="570"/>
      <c r="AJ32" s="575">
        <f>RANK(AN32,AN4:AN35)</f>
        <v>4</v>
      </c>
      <c r="AK32" s="25"/>
      <c r="AL32" s="550">
        <f>RANK(AF32,AF4:AF35,1)</f>
        <v>5</v>
      </c>
      <c r="AM32" s="550">
        <f>RANK(AH32,AH4:AH35,1)</f>
        <v>5</v>
      </c>
      <c r="AN32" s="550">
        <f>AB32*100+AM32*10+AL32</f>
        <v>1955</v>
      </c>
      <c r="AO32" s="550"/>
    </row>
    <row r="33" spans="2:41" ht="11.25" customHeight="1">
      <c r="B33" s="653"/>
      <c r="C33" s="542" t="str">
        <f>IF(C32="","",IF(C32&gt;E32,"○",IF(C32=E32,"△",IF(C32&lt;E32,"●"))))</f>
        <v>●</v>
      </c>
      <c r="D33" s="543"/>
      <c r="E33" s="548"/>
      <c r="F33" s="542" t="str">
        <f>IF(F32="","",IF(F32&gt;H32,"○",IF(F32=H32,"△",IF(F32&lt;H32,"●"))))</f>
        <v>△</v>
      </c>
      <c r="G33" s="543"/>
      <c r="H33" s="548"/>
      <c r="I33" s="542" t="str">
        <f>IF(I32="","",IF(I32&gt;K32,"○",IF(I32=K32,"△",IF(I32&lt;K32,"●"))))</f>
        <v>●</v>
      </c>
      <c r="J33" s="543"/>
      <c r="K33" s="548"/>
      <c r="L33" s="542" t="str">
        <f>IF(L32="","",IF(L32&gt;N32,"○",IF(L32=N32,"△",IF(L32&lt;N32,"●"))))</f>
        <v>○</v>
      </c>
      <c r="M33" s="543"/>
      <c r="N33" s="548"/>
      <c r="O33" s="542" t="str">
        <f>IF(O32="","",IF(O32&gt;Q32,"○",IF(O32=Q32,"△",IF(O32&lt;Q32,"●"))))</f>
        <v>○</v>
      </c>
      <c r="P33" s="543"/>
      <c r="Q33" s="548"/>
      <c r="R33" s="542" t="str">
        <f>IF(R32="","",IF(R32&gt;T32,"○",IF(R32=T32,"△",IF(R32&lt;T32,"●"))))</f>
        <v>○</v>
      </c>
      <c r="S33" s="543"/>
      <c r="T33" s="548"/>
      <c r="U33" s="542" t="str">
        <f>IF(U32="","",IF(U32&gt;W32,"○",IF(U32=W32,"△",IF(U32&lt;W32,"●"))))</f>
        <v>●</v>
      </c>
      <c r="V33" s="543"/>
      <c r="W33" s="548"/>
      <c r="X33" s="563"/>
      <c r="Y33" s="564"/>
      <c r="Z33" s="735"/>
      <c r="AA33" s="552"/>
      <c r="AB33" s="716"/>
      <c r="AC33" s="558"/>
      <c r="AD33" s="558"/>
      <c r="AE33" s="558"/>
      <c r="AF33" s="558"/>
      <c r="AG33" s="558"/>
      <c r="AH33" s="571"/>
      <c r="AI33" s="572"/>
      <c r="AJ33" s="576"/>
      <c r="AK33" s="25"/>
      <c r="AL33" s="550"/>
      <c r="AM33" s="550"/>
      <c r="AN33" s="550"/>
      <c r="AO33" s="550"/>
    </row>
    <row r="34" spans="2:41" ht="11.25" customHeight="1">
      <c r="B34" s="653"/>
      <c r="C34" s="36">
        <f>IF(Z6="","",Z6)</f>
        <v>0</v>
      </c>
      <c r="D34" s="27" t="s">
        <v>303</v>
      </c>
      <c r="E34" s="37">
        <f>IF(X6="","",X6)</f>
        <v>2</v>
      </c>
      <c r="F34" s="39">
        <f>IF(Z10="","",Z10)</f>
        <v>7</v>
      </c>
      <c r="G34" s="27" t="s">
        <v>303</v>
      </c>
      <c r="H34" s="37">
        <f>IF(X10="","",X10)</f>
        <v>2</v>
      </c>
      <c r="I34" s="39">
        <f>IF(Z14="","",Z14)</f>
        <v>0</v>
      </c>
      <c r="J34" s="27" t="s">
        <v>303</v>
      </c>
      <c r="K34" s="37">
        <f>IF(X14="","",X14)</f>
        <v>3</v>
      </c>
      <c r="L34" s="39">
        <f>IF(Z18="","",Z18)</f>
        <v>12</v>
      </c>
      <c r="M34" s="27" t="s">
        <v>303</v>
      </c>
      <c r="N34" s="37">
        <f>IF(X18="","",X18)</f>
        <v>0</v>
      </c>
      <c r="O34" s="39">
        <f>IF(Z22="","",Z22)</f>
        <v>3</v>
      </c>
      <c r="P34" s="27" t="s">
        <v>303</v>
      </c>
      <c r="Q34" s="37">
        <f>IF(X22="","",X22)</f>
        <v>1</v>
      </c>
      <c r="R34" s="432" t="str">
        <f>IF(Z26="","",Z26)</f>
        <v/>
      </c>
      <c r="S34" s="430" t="s">
        <v>303</v>
      </c>
      <c r="T34" s="431" t="str">
        <f>IF(X26="","",X26)</f>
        <v/>
      </c>
      <c r="U34" s="39">
        <f>IF(Z30="","",Z30)</f>
        <v>2</v>
      </c>
      <c r="V34" s="27" t="s">
        <v>303</v>
      </c>
      <c r="W34" s="37">
        <f>IF(X30="","",X30)</f>
        <v>4</v>
      </c>
      <c r="X34" s="563"/>
      <c r="Y34" s="564"/>
      <c r="Z34" s="735"/>
      <c r="AA34" s="552"/>
      <c r="AB34" s="716"/>
      <c r="AC34" s="558"/>
      <c r="AD34" s="558"/>
      <c r="AE34" s="558"/>
      <c r="AF34" s="558"/>
      <c r="AG34" s="558"/>
      <c r="AH34" s="571"/>
      <c r="AI34" s="572"/>
      <c r="AJ34" s="576"/>
      <c r="AK34" s="25"/>
      <c r="AL34" s="550"/>
      <c r="AM34" s="550"/>
      <c r="AN34" s="550"/>
      <c r="AO34" s="550"/>
    </row>
    <row r="35" spans="2:41" ht="11.25" customHeight="1" thickBot="1">
      <c r="B35" s="772"/>
      <c r="C35" s="544" t="str">
        <f>IF(C34="","",IF(C34&gt;E34,"○",IF(C34=E34,"△",IF(C34&lt;E34,"●"))))</f>
        <v>●</v>
      </c>
      <c r="D35" s="545"/>
      <c r="E35" s="546"/>
      <c r="F35" s="549" t="str">
        <f>IF(F34="","",IF(F34&gt;H34,"○",IF(F34=H34,"△",IF(F34&lt;H34,"●"))))</f>
        <v>○</v>
      </c>
      <c r="G35" s="545"/>
      <c r="H35" s="546"/>
      <c r="I35" s="549" t="str">
        <f>IF(I34="","",IF(I34&gt;K34,"○",IF(I34=K34,"△",IF(I34&lt;K34,"●"))))</f>
        <v>●</v>
      </c>
      <c r="J35" s="545"/>
      <c r="K35" s="546"/>
      <c r="L35" s="549" t="str">
        <f>IF(L34="","",IF(L34&gt;N34,"○",IF(L34=N34,"△",IF(L34&lt;N34,"●"))))</f>
        <v>○</v>
      </c>
      <c r="M35" s="545"/>
      <c r="N35" s="546"/>
      <c r="O35" s="549" t="str">
        <f>IF(O34="","",IF(O34&gt;Q34,"○",IF(O34=Q34,"△",IF(O34&lt;Q34,"●"))))</f>
        <v>○</v>
      </c>
      <c r="P35" s="545"/>
      <c r="Q35" s="546"/>
      <c r="R35" s="751" t="str">
        <f>IF(R34="","",IF(R34&gt;T34,"○",IF(R34=T34,"△",IF(R34&lt;T34,"●"))))</f>
        <v/>
      </c>
      <c r="S35" s="752"/>
      <c r="T35" s="753"/>
      <c r="U35" s="549" t="str">
        <f>IF(U34="","",IF(U34&gt;W34,"○",IF(U34=W34,"△",IF(U34&lt;W34,"●"))))</f>
        <v>●</v>
      </c>
      <c r="V35" s="545"/>
      <c r="W35" s="546"/>
      <c r="X35" s="566"/>
      <c r="Y35" s="567"/>
      <c r="Z35" s="736"/>
      <c r="AA35" s="579"/>
      <c r="AB35" s="737"/>
      <c r="AC35" s="578"/>
      <c r="AD35" s="578"/>
      <c r="AE35" s="578"/>
      <c r="AF35" s="578"/>
      <c r="AG35" s="578"/>
      <c r="AH35" s="573"/>
      <c r="AI35" s="574"/>
      <c r="AJ35" s="577"/>
      <c r="AK35" s="25"/>
      <c r="AL35" s="550"/>
      <c r="AM35" s="550"/>
      <c r="AN35" s="550"/>
      <c r="AO35" s="550"/>
    </row>
    <row r="36" spans="2:41">
      <c r="B36" s="180"/>
    </row>
    <row r="40" spans="2:41" ht="13.5" customHeight="1"/>
    <row r="42" spans="2:41" ht="13.5" customHeight="1"/>
    <row r="43" spans="2:41" ht="13.5" customHeight="1"/>
    <row r="44" spans="2:41" ht="13.5" customHeight="1"/>
    <row r="45" spans="2:41" ht="13.5" customHeight="1"/>
    <row r="48" spans="2:41" ht="13.5" customHeight="1"/>
    <row r="51" ht="13.5" customHeight="1"/>
    <row r="53" ht="13.5" customHeight="1"/>
    <row r="54" ht="13.5" customHeight="1"/>
  </sheetData>
  <mergeCells count="237">
    <mergeCell ref="AM32:AM35"/>
    <mergeCell ref="AN32:AO35"/>
    <mergeCell ref="AA32:AA35"/>
    <mergeCell ref="AB32:AB35"/>
    <mergeCell ref="AC32:AC35"/>
    <mergeCell ref="AD32:AD35"/>
    <mergeCell ref="AE32:AE35"/>
    <mergeCell ref="AF32:AF35"/>
    <mergeCell ref="U35:W35"/>
    <mergeCell ref="U33:W33"/>
    <mergeCell ref="B32:B35"/>
    <mergeCell ref="X32:Z35"/>
    <mergeCell ref="C33:E33"/>
    <mergeCell ref="F33:H33"/>
    <mergeCell ref="I33:K33"/>
    <mergeCell ref="AG32:AG35"/>
    <mergeCell ref="AH32:AI35"/>
    <mergeCell ref="AJ32:AJ35"/>
    <mergeCell ref="AL32:AL35"/>
    <mergeCell ref="L33:N33"/>
    <mergeCell ref="O33:Q33"/>
    <mergeCell ref="R33:T33"/>
    <mergeCell ref="C35:E35"/>
    <mergeCell ref="F35:H35"/>
    <mergeCell ref="I35:K35"/>
    <mergeCell ref="L35:N35"/>
    <mergeCell ref="O35:Q35"/>
    <mergeCell ref="R35:T35"/>
    <mergeCell ref="AL28:AL31"/>
    <mergeCell ref="AM28:AM31"/>
    <mergeCell ref="AN28:AO31"/>
    <mergeCell ref="C29:E29"/>
    <mergeCell ref="F29:H29"/>
    <mergeCell ref="I29:K29"/>
    <mergeCell ref="L29:N29"/>
    <mergeCell ref="O29:Q29"/>
    <mergeCell ref="AB28:AB31"/>
    <mergeCell ref="AC28:AC31"/>
    <mergeCell ref="AD28:AD31"/>
    <mergeCell ref="AE28:AE31"/>
    <mergeCell ref="AF28:AF31"/>
    <mergeCell ref="AG28:AG31"/>
    <mergeCell ref="I31:K31"/>
    <mergeCell ref="L31:N31"/>
    <mergeCell ref="O31:Q31"/>
    <mergeCell ref="R31:T31"/>
    <mergeCell ref="X31:Z31"/>
    <mergeCell ref="B28:B31"/>
    <mergeCell ref="U28:W31"/>
    <mergeCell ref="AA28:AA31"/>
    <mergeCell ref="R29:T29"/>
    <mergeCell ref="X29:Z29"/>
    <mergeCell ref="C31:E31"/>
    <mergeCell ref="F31:H31"/>
    <mergeCell ref="AH28:AI31"/>
    <mergeCell ref="AJ28:AJ31"/>
    <mergeCell ref="AL24:AL27"/>
    <mergeCell ref="AM24:AM27"/>
    <mergeCell ref="AN24:AO27"/>
    <mergeCell ref="C25:E25"/>
    <mergeCell ref="F25:H25"/>
    <mergeCell ref="I25:K25"/>
    <mergeCell ref="L25:N25"/>
    <mergeCell ref="O25:Q25"/>
    <mergeCell ref="U25:W25"/>
    <mergeCell ref="X25:Z25"/>
    <mergeCell ref="AD24:AD27"/>
    <mergeCell ref="AE24:AE27"/>
    <mergeCell ref="AF24:AF27"/>
    <mergeCell ref="AG24:AG27"/>
    <mergeCell ref="AH24:AI27"/>
    <mergeCell ref="AJ24:AJ27"/>
    <mergeCell ref="O27:Q27"/>
    <mergeCell ref="U27:W27"/>
    <mergeCell ref="X27:Z27"/>
    <mergeCell ref="B24:B27"/>
    <mergeCell ref="R24:T27"/>
    <mergeCell ref="AA24:AA27"/>
    <mergeCell ref="AB24:AB27"/>
    <mergeCell ref="AC24:AC27"/>
    <mergeCell ref="C27:E27"/>
    <mergeCell ref="F27:H27"/>
    <mergeCell ref="I27:K27"/>
    <mergeCell ref="L27:N27"/>
    <mergeCell ref="AM20:AM23"/>
    <mergeCell ref="AN20:AO23"/>
    <mergeCell ref="AA20:AA23"/>
    <mergeCell ref="AB20:AB23"/>
    <mergeCell ref="AC20:AC23"/>
    <mergeCell ref="AD20:AD23"/>
    <mergeCell ref="AE20:AE23"/>
    <mergeCell ref="AF20:AF23"/>
    <mergeCell ref="L21:N21"/>
    <mergeCell ref="R21:T21"/>
    <mergeCell ref="U21:W21"/>
    <mergeCell ref="X21:Z21"/>
    <mergeCell ref="L23:N23"/>
    <mergeCell ref="R23:T23"/>
    <mergeCell ref="U23:W23"/>
    <mergeCell ref="X23:Z23"/>
    <mergeCell ref="B20:B23"/>
    <mergeCell ref="O20:Q23"/>
    <mergeCell ref="C21:E21"/>
    <mergeCell ref="F21:H21"/>
    <mergeCell ref="I21:K21"/>
    <mergeCell ref="AG20:AG23"/>
    <mergeCell ref="AH20:AI23"/>
    <mergeCell ref="AJ20:AJ23"/>
    <mergeCell ref="AL20:AL23"/>
    <mergeCell ref="C23:E23"/>
    <mergeCell ref="F23:H23"/>
    <mergeCell ref="I23:K23"/>
    <mergeCell ref="AL16:AL19"/>
    <mergeCell ref="AM16:AM19"/>
    <mergeCell ref="AN16:AO19"/>
    <mergeCell ref="C17:E17"/>
    <mergeCell ref="F17:H17"/>
    <mergeCell ref="I17:K17"/>
    <mergeCell ref="O17:Q17"/>
    <mergeCell ref="R17:T17"/>
    <mergeCell ref="AB16:AB19"/>
    <mergeCell ref="AC16:AC19"/>
    <mergeCell ref="AD16:AD19"/>
    <mergeCell ref="AE16:AE19"/>
    <mergeCell ref="AF16:AF19"/>
    <mergeCell ref="AG16:AG19"/>
    <mergeCell ref="I19:K19"/>
    <mergeCell ref="O19:Q19"/>
    <mergeCell ref="R19:T19"/>
    <mergeCell ref="U19:W19"/>
    <mergeCell ref="X19:Z19"/>
    <mergeCell ref="B16:B19"/>
    <mergeCell ref="L16:N19"/>
    <mergeCell ref="AA16:AA19"/>
    <mergeCell ref="U17:W17"/>
    <mergeCell ref="X17:Z17"/>
    <mergeCell ref="C19:E19"/>
    <mergeCell ref="F19:H19"/>
    <mergeCell ref="AH16:AI19"/>
    <mergeCell ref="AJ16:AJ19"/>
    <mergeCell ref="AL12:AL15"/>
    <mergeCell ref="AM12:AM15"/>
    <mergeCell ref="AN12:AO15"/>
    <mergeCell ref="C13:E13"/>
    <mergeCell ref="F13:H13"/>
    <mergeCell ref="L13:N13"/>
    <mergeCell ref="O13:Q13"/>
    <mergeCell ref="R13:T13"/>
    <mergeCell ref="U13:W13"/>
    <mergeCell ref="X13:Z13"/>
    <mergeCell ref="AD12:AD15"/>
    <mergeCell ref="AE12:AE15"/>
    <mergeCell ref="AF12:AF15"/>
    <mergeCell ref="AG12:AG15"/>
    <mergeCell ref="AH12:AI15"/>
    <mergeCell ref="AJ12:AJ15"/>
    <mergeCell ref="R15:T15"/>
    <mergeCell ref="U15:W15"/>
    <mergeCell ref="X15:Z15"/>
    <mergeCell ref="B12:B15"/>
    <mergeCell ref="I12:K15"/>
    <mergeCell ref="AA12:AA15"/>
    <mergeCell ref="AB12:AB15"/>
    <mergeCell ref="AC12:AC15"/>
    <mergeCell ref="C15:E15"/>
    <mergeCell ref="F15:H15"/>
    <mergeCell ref="L15:N15"/>
    <mergeCell ref="O15:Q15"/>
    <mergeCell ref="AG8:AG11"/>
    <mergeCell ref="AH8:AI11"/>
    <mergeCell ref="AJ8:AJ11"/>
    <mergeCell ref="AL8:AL11"/>
    <mergeCell ref="AM8:AM11"/>
    <mergeCell ref="AN8:AO11"/>
    <mergeCell ref="AA8:AA11"/>
    <mergeCell ref="AB8:AB11"/>
    <mergeCell ref="AC8:AC11"/>
    <mergeCell ref="AD8:AD11"/>
    <mergeCell ref="AE8:AE11"/>
    <mergeCell ref="AF8:AF11"/>
    <mergeCell ref="U7:W7"/>
    <mergeCell ref="X7:Z7"/>
    <mergeCell ref="B8:B11"/>
    <mergeCell ref="F8:H11"/>
    <mergeCell ref="C9:E9"/>
    <mergeCell ref="I9:K9"/>
    <mergeCell ref="L9:N9"/>
    <mergeCell ref="O9:Q9"/>
    <mergeCell ref="R9:T9"/>
    <mergeCell ref="U9:W9"/>
    <mergeCell ref="X9:Z9"/>
    <mergeCell ref="C11:E11"/>
    <mergeCell ref="I11:K11"/>
    <mergeCell ref="L11:N11"/>
    <mergeCell ref="O11:Q11"/>
    <mergeCell ref="R11:T11"/>
    <mergeCell ref="U11:W11"/>
    <mergeCell ref="X11:Z11"/>
    <mergeCell ref="B4:B7"/>
    <mergeCell ref="C4:E7"/>
    <mergeCell ref="AA4:AA7"/>
    <mergeCell ref="AB4:AB7"/>
    <mergeCell ref="AC4:AC7"/>
    <mergeCell ref="AD4:AD7"/>
    <mergeCell ref="AE4:AE7"/>
    <mergeCell ref="AN4:AO7"/>
    <mergeCell ref="F5:H5"/>
    <mergeCell ref="I5:K5"/>
    <mergeCell ref="L5:N5"/>
    <mergeCell ref="O5:Q5"/>
    <mergeCell ref="R5:T5"/>
    <mergeCell ref="U5:W5"/>
    <mergeCell ref="X5:Z5"/>
    <mergeCell ref="F7:H7"/>
    <mergeCell ref="I7:K7"/>
    <mergeCell ref="AF4:AF7"/>
    <mergeCell ref="AG4:AG7"/>
    <mergeCell ref="AH4:AI7"/>
    <mergeCell ref="AJ4:AJ7"/>
    <mergeCell ref="AL4:AL7"/>
    <mergeCell ref="AM4:AM7"/>
    <mergeCell ref="L7:N7"/>
    <mergeCell ref="O7:Q7"/>
    <mergeCell ref="R7:T7"/>
    <mergeCell ref="B1:Z1"/>
    <mergeCell ref="AA1:AE1"/>
    <mergeCell ref="AN1:AP1"/>
    <mergeCell ref="C3:E3"/>
    <mergeCell ref="F3:H3"/>
    <mergeCell ref="I3:K3"/>
    <mergeCell ref="L3:N3"/>
    <mergeCell ref="O3:Q3"/>
    <mergeCell ref="R3:T3"/>
    <mergeCell ref="U3:W3"/>
    <mergeCell ref="X3:Z3"/>
    <mergeCell ref="AH3:AI3"/>
    <mergeCell ref="AN3:AO3"/>
  </mergeCells>
  <phoneticPr fontId="2"/>
  <conditionalFormatting sqref="C33:W33">
    <cfRule type="cellIs" priority="1" stopIfTrue="1" operator="equal">
      <formula>"△"</formula>
    </cfRule>
  </conditionalFormatting>
  <conditionalFormatting sqref="U25:Z25 C25:Q25">
    <cfRule type="cellIs" priority="3" stopIfTrue="1" operator="equal">
      <formula>"△"</formula>
    </cfRule>
  </conditionalFormatting>
  <conditionalFormatting sqref="C10">
    <cfRule type="expression" priority="13" stopIfTrue="1">
      <formula>H4</formula>
    </cfRule>
  </conditionalFormatting>
  <conditionalFormatting sqref="U27:Z27 C11:E11 I11:Z11 C15:H15 C19:K19 C27:Q27 C31:T31 C35:W35 X31:Z31 L15:Z15 O19:Z19 R23:Z23 C23:N23">
    <cfRule type="cellIs" priority="14" stopIfTrue="1" operator="equal">
      <formula>"△"</formula>
    </cfRule>
  </conditionalFormatting>
  <conditionalFormatting sqref="F7:Z7">
    <cfRule type="cellIs" priority="12" stopIfTrue="1" operator="equal">
      <formula>"△"</formula>
    </cfRule>
  </conditionalFormatting>
  <conditionalFormatting sqref="F5:Z5">
    <cfRule type="cellIs" priority="11" stopIfTrue="1" operator="equal">
      <formula>"△"</formula>
    </cfRule>
  </conditionalFormatting>
  <conditionalFormatting sqref="C9:E9 I9:Z9">
    <cfRule type="cellIs" priority="10" stopIfTrue="1" operator="equal">
      <formula>"△"</formula>
    </cfRule>
  </conditionalFormatting>
  <conditionalFormatting sqref="C8">
    <cfRule type="expression" priority="9" stopIfTrue="1">
      <formula>H6</formula>
    </cfRule>
  </conditionalFormatting>
  <conditionalFormatting sqref="C13:H13 L13:Z13">
    <cfRule type="cellIs" priority="8" stopIfTrue="1" operator="equal">
      <formula>"△"</formula>
    </cfRule>
  </conditionalFormatting>
  <conditionalFormatting sqref="C17:K17 O17:Z17">
    <cfRule type="cellIs" priority="7" stopIfTrue="1" operator="equal">
      <formula>"△"</formula>
    </cfRule>
  </conditionalFormatting>
  <conditionalFormatting sqref="C21:H21 R21:Z21 L21:N21">
    <cfRule type="cellIs" priority="6" stopIfTrue="1" operator="equal">
      <formula>"△"</formula>
    </cfRule>
  </conditionalFormatting>
  <conditionalFormatting sqref="I21:K21">
    <cfRule type="cellIs" priority="5" stopIfTrue="1" operator="equal">
      <formula>"△"</formula>
    </cfRule>
  </conditionalFormatting>
  <conditionalFormatting sqref="I21:K21">
    <cfRule type="cellIs" priority="4" stopIfTrue="1" operator="equal">
      <formula>"△"</formula>
    </cfRule>
  </conditionalFormatting>
  <conditionalFormatting sqref="C29:T29 X29:Z29">
    <cfRule type="cellIs" priority="2" stopIfTrue="1" operator="equal">
      <formula>"△"</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O69"/>
  <sheetViews>
    <sheetView topLeftCell="A13" workbookViewId="0">
      <selection activeCell="X52" sqref="X52"/>
    </sheetView>
  </sheetViews>
  <sheetFormatPr defaultRowHeight="13.5"/>
  <cols>
    <col min="1" max="1" width="3.375" style="123" bestFit="1" customWidth="1"/>
    <col min="2" max="2" width="3.375" style="123" customWidth="1"/>
    <col min="3" max="3" width="7.75" style="123" bestFit="1" customWidth="1"/>
    <col min="4" max="6" width="2.75" style="123" customWidth="1"/>
    <col min="7" max="7" width="3.75" style="123" customWidth="1"/>
    <col min="8" max="31" width="2.5" style="123" customWidth="1"/>
    <col min="32" max="16384" width="9" style="123"/>
  </cols>
  <sheetData>
    <row r="1" spans="1:31" ht="17.25">
      <c r="A1" s="876" t="s">
        <v>155</v>
      </c>
      <c r="B1" s="876"/>
      <c r="C1" s="876"/>
      <c r="D1" s="876"/>
      <c r="E1" s="876"/>
      <c r="F1" s="876"/>
      <c r="G1" s="876"/>
      <c r="H1" s="876"/>
      <c r="I1" s="876"/>
      <c r="J1" s="876"/>
      <c r="K1" s="876"/>
      <c r="L1" s="876"/>
      <c r="M1" s="876"/>
      <c r="N1" s="876"/>
      <c r="O1" s="876"/>
      <c r="P1" s="876"/>
      <c r="Q1" s="876"/>
      <c r="R1" s="876"/>
      <c r="S1" s="876"/>
      <c r="T1" s="876"/>
      <c r="U1" s="876"/>
      <c r="V1" s="876"/>
      <c r="W1" s="876"/>
      <c r="X1" s="876"/>
      <c r="Y1" s="876"/>
      <c r="Z1" s="877" t="s">
        <v>173</v>
      </c>
      <c r="AA1" s="877"/>
      <c r="AB1" s="877"/>
      <c r="AC1" s="877"/>
      <c r="AD1" s="877"/>
      <c r="AE1" s="9"/>
    </row>
    <row r="2" spans="1:31" ht="7.5" customHeight="1">
      <c r="Z2" s="877"/>
      <c r="AA2" s="877"/>
      <c r="AB2" s="877"/>
      <c r="AC2" s="877"/>
      <c r="AD2" s="877"/>
      <c r="AE2" s="9"/>
    </row>
    <row r="3" spans="1:31" ht="7.5" customHeight="1" thickBot="1">
      <c r="AD3" s="1"/>
      <c r="AE3" s="1"/>
    </row>
    <row r="4" spans="1:31" ht="14.25" thickBot="1">
      <c r="A4" s="15" t="s">
        <v>11</v>
      </c>
      <c r="B4" s="81" t="s">
        <v>174</v>
      </c>
      <c r="C4" s="7" t="s">
        <v>12</v>
      </c>
      <c r="D4" s="922" t="s">
        <v>13</v>
      </c>
      <c r="E4" s="923"/>
      <c r="F4" s="924"/>
      <c r="G4" s="10" t="s">
        <v>175</v>
      </c>
      <c r="H4" s="925" t="s">
        <v>14</v>
      </c>
      <c r="I4" s="926"/>
      <c r="J4" s="927"/>
      <c r="K4" s="925" t="s">
        <v>15</v>
      </c>
      <c r="L4" s="926"/>
      <c r="M4" s="926"/>
      <c r="N4" s="926"/>
      <c r="O4" s="926"/>
      <c r="P4" s="926"/>
      <c r="Q4" s="926"/>
      <c r="R4" s="926"/>
      <c r="S4" s="926"/>
      <c r="T4" s="926"/>
      <c r="U4" s="926"/>
      <c r="V4" s="926"/>
      <c r="W4" s="926"/>
      <c r="X4" s="926"/>
      <c r="Y4" s="928"/>
      <c r="Z4" s="929" t="s">
        <v>16</v>
      </c>
      <c r="AA4" s="926"/>
      <c r="AB4" s="928"/>
      <c r="AD4" s="16"/>
      <c r="AE4" s="16"/>
    </row>
    <row r="5" spans="1:31" ht="14.25" customHeight="1" thickBot="1">
      <c r="A5" s="915" t="s">
        <v>17</v>
      </c>
      <c r="B5" s="126">
        <v>1</v>
      </c>
      <c r="C5" s="806" t="s">
        <v>156</v>
      </c>
      <c r="D5" s="930" t="s">
        <v>151</v>
      </c>
      <c r="E5" s="931"/>
      <c r="F5" s="932"/>
      <c r="G5" s="12" t="s">
        <v>176</v>
      </c>
      <c r="H5" s="897">
        <v>0.39583333333333331</v>
      </c>
      <c r="I5" s="898"/>
      <c r="J5" s="899"/>
      <c r="K5" s="870" t="s">
        <v>150</v>
      </c>
      <c r="L5" s="871"/>
      <c r="M5" s="872"/>
      <c r="N5" s="916">
        <v>0</v>
      </c>
      <c r="O5" s="916"/>
      <c r="P5" s="916"/>
      <c r="Q5" s="917" t="s">
        <v>177</v>
      </c>
      <c r="R5" s="917"/>
      <c r="S5" s="917"/>
      <c r="T5" s="916">
        <v>3</v>
      </c>
      <c r="U5" s="916"/>
      <c r="V5" s="916"/>
      <c r="W5" s="873" t="s">
        <v>139</v>
      </c>
      <c r="X5" s="874"/>
      <c r="Y5" s="875"/>
      <c r="Z5" s="878" t="s">
        <v>148</v>
      </c>
      <c r="AA5" s="874"/>
      <c r="AB5" s="875"/>
      <c r="AD5" s="116"/>
      <c r="AE5" s="116"/>
    </row>
    <row r="6" spans="1:31" ht="14.25" customHeight="1" thickBot="1">
      <c r="A6" s="915"/>
      <c r="B6" s="127">
        <v>2</v>
      </c>
      <c r="C6" s="780"/>
      <c r="D6" s="864"/>
      <c r="E6" s="865"/>
      <c r="F6" s="866"/>
      <c r="G6" s="138" t="s">
        <v>178</v>
      </c>
      <c r="H6" s="794">
        <v>0.47916666666666669</v>
      </c>
      <c r="I6" s="795"/>
      <c r="J6" s="796"/>
      <c r="K6" s="797" t="s">
        <v>131</v>
      </c>
      <c r="L6" s="798"/>
      <c r="M6" s="799"/>
      <c r="N6" s="843">
        <v>4</v>
      </c>
      <c r="O6" s="843"/>
      <c r="P6" s="843"/>
      <c r="Q6" s="854" t="s">
        <v>177</v>
      </c>
      <c r="R6" s="854"/>
      <c r="S6" s="854"/>
      <c r="T6" s="843">
        <v>0</v>
      </c>
      <c r="U6" s="843"/>
      <c r="V6" s="843"/>
      <c r="W6" s="790" t="s">
        <v>148</v>
      </c>
      <c r="X6" s="791"/>
      <c r="Y6" s="792"/>
      <c r="Z6" s="793" t="s">
        <v>130</v>
      </c>
      <c r="AA6" s="791"/>
      <c r="AB6" s="792"/>
      <c r="AD6" s="116"/>
      <c r="AE6" s="116"/>
    </row>
    <row r="7" spans="1:31" ht="14.25" customHeight="1" thickBot="1">
      <c r="A7" s="915"/>
      <c r="B7" s="127">
        <v>3</v>
      </c>
      <c r="C7" s="780"/>
      <c r="D7" s="864"/>
      <c r="E7" s="865"/>
      <c r="F7" s="866"/>
      <c r="G7" s="131" t="s">
        <v>178</v>
      </c>
      <c r="H7" s="794">
        <v>0.5625</v>
      </c>
      <c r="I7" s="795"/>
      <c r="J7" s="796"/>
      <c r="K7" s="797" t="s">
        <v>130</v>
      </c>
      <c r="L7" s="798"/>
      <c r="M7" s="799"/>
      <c r="N7" s="843">
        <v>0</v>
      </c>
      <c r="O7" s="843"/>
      <c r="P7" s="843"/>
      <c r="Q7" s="854" t="s">
        <v>177</v>
      </c>
      <c r="R7" s="854"/>
      <c r="S7" s="854"/>
      <c r="T7" s="843">
        <v>4</v>
      </c>
      <c r="U7" s="843"/>
      <c r="V7" s="843"/>
      <c r="W7" s="790" t="s">
        <v>72</v>
      </c>
      <c r="X7" s="791"/>
      <c r="Y7" s="792"/>
      <c r="Z7" s="921" t="s">
        <v>131</v>
      </c>
      <c r="AA7" s="885"/>
      <c r="AB7" s="886"/>
      <c r="AD7" s="116"/>
      <c r="AE7" s="116"/>
    </row>
    <row r="8" spans="1:31" ht="14.25" customHeight="1" thickBot="1">
      <c r="A8" s="915"/>
      <c r="B8" s="127">
        <v>4</v>
      </c>
      <c r="C8" s="780"/>
      <c r="D8" s="864" t="s">
        <v>20</v>
      </c>
      <c r="E8" s="865"/>
      <c r="F8" s="866"/>
      <c r="G8" s="138" t="s">
        <v>178</v>
      </c>
      <c r="H8" s="794" t="s">
        <v>179</v>
      </c>
      <c r="I8" s="795"/>
      <c r="J8" s="796"/>
      <c r="K8" s="797" t="s">
        <v>149</v>
      </c>
      <c r="L8" s="798"/>
      <c r="M8" s="799"/>
      <c r="N8" s="843">
        <v>4</v>
      </c>
      <c r="O8" s="843"/>
      <c r="P8" s="843"/>
      <c r="Q8" s="854" t="s">
        <v>177</v>
      </c>
      <c r="R8" s="854"/>
      <c r="S8" s="854"/>
      <c r="T8" s="843">
        <v>0</v>
      </c>
      <c r="U8" s="843"/>
      <c r="V8" s="843"/>
      <c r="W8" s="790" t="s">
        <v>129</v>
      </c>
      <c r="X8" s="791"/>
      <c r="Y8" s="792"/>
      <c r="Z8" s="793" t="s">
        <v>144</v>
      </c>
      <c r="AA8" s="791"/>
      <c r="AB8" s="792"/>
      <c r="AD8" s="116"/>
      <c r="AE8" s="116"/>
    </row>
    <row r="9" spans="1:31" ht="14.25" customHeight="1" thickBot="1">
      <c r="A9" s="915"/>
      <c r="B9" s="127">
        <v>5</v>
      </c>
      <c r="C9" s="780"/>
      <c r="D9" s="864"/>
      <c r="E9" s="865"/>
      <c r="F9" s="866"/>
      <c r="G9" s="136" t="s">
        <v>176</v>
      </c>
      <c r="H9" s="794" t="s">
        <v>180</v>
      </c>
      <c r="I9" s="795"/>
      <c r="J9" s="796"/>
      <c r="K9" s="797" t="s">
        <v>134</v>
      </c>
      <c r="L9" s="798"/>
      <c r="M9" s="799"/>
      <c r="N9" s="843">
        <v>3</v>
      </c>
      <c r="O9" s="843"/>
      <c r="P9" s="843"/>
      <c r="Q9" s="854" t="s">
        <v>177</v>
      </c>
      <c r="R9" s="854"/>
      <c r="S9" s="854"/>
      <c r="T9" s="843">
        <v>3</v>
      </c>
      <c r="U9" s="843"/>
      <c r="V9" s="843"/>
      <c r="W9" s="790" t="s">
        <v>144</v>
      </c>
      <c r="X9" s="791"/>
      <c r="Y9" s="792"/>
      <c r="Z9" s="793" t="s">
        <v>129</v>
      </c>
      <c r="AA9" s="791"/>
      <c r="AB9" s="792"/>
      <c r="AD9" s="116"/>
      <c r="AE9" s="116"/>
    </row>
    <row r="10" spans="1:31" ht="14.25" customHeight="1" thickBot="1">
      <c r="A10" s="915"/>
      <c r="B10" s="127">
        <v>6</v>
      </c>
      <c r="C10" s="780"/>
      <c r="D10" s="864" t="s">
        <v>140</v>
      </c>
      <c r="E10" s="865"/>
      <c r="F10" s="866"/>
      <c r="G10" s="136" t="s">
        <v>178</v>
      </c>
      <c r="H10" s="794" t="s">
        <v>180</v>
      </c>
      <c r="I10" s="795"/>
      <c r="J10" s="796"/>
      <c r="K10" s="797" t="s">
        <v>51</v>
      </c>
      <c r="L10" s="798"/>
      <c r="M10" s="799"/>
      <c r="N10" s="843">
        <v>0</v>
      </c>
      <c r="O10" s="843"/>
      <c r="P10" s="843"/>
      <c r="Q10" s="854" t="s">
        <v>177</v>
      </c>
      <c r="R10" s="854"/>
      <c r="S10" s="854"/>
      <c r="T10" s="843">
        <v>3</v>
      </c>
      <c r="U10" s="843"/>
      <c r="V10" s="843"/>
      <c r="W10" s="790" t="s">
        <v>140</v>
      </c>
      <c r="X10" s="791"/>
      <c r="Y10" s="792"/>
      <c r="Z10" s="921" t="s">
        <v>10</v>
      </c>
      <c r="AA10" s="885"/>
      <c r="AB10" s="886"/>
      <c r="AD10" s="116"/>
      <c r="AE10" s="116"/>
    </row>
    <row r="11" spans="1:31" ht="14.25" customHeight="1" thickBot="1">
      <c r="A11" s="915"/>
      <c r="B11" s="127">
        <v>7</v>
      </c>
      <c r="C11" s="780"/>
      <c r="D11" s="864"/>
      <c r="E11" s="865"/>
      <c r="F11" s="866"/>
      <c r="G11" s="137" t="s">
        <v>176</v>
      </c>
      <c r="H11" s="918" t="s">
        <v>181</v>
      </c>
      <c r="I11" s="919"/>
      <c r="J11" s="920"/>
      <c r="K11" s="887" t="s">
        <v>10</v>
      </c>
      <c r="L11" s="888"/>
      <c r="M11" s="889"/>
      <c r="N11" s="882">
        <v>3</v>
      </c>
      <c r="O11" s="882"/>
      <c r="P11" s="882"/>
      <c r="Q11" s="854" t="s">
        <v>177</v>
      </c>
      <c r="R11" s="854"/>
      <c r="S11" s="854"/>
      <c r="T11" s="882">
        <v>0</v>
      </c>
      <c r="U11" s="882"/>
      <c r="V11" s="882"/>
      <c r="W11" s="884" t="s">
        <v>143</v>
      </c>
      <c r="X11" s="885"/>
      <c r="Y11" s="886"/>
      <c r="Z11" s="793" t="s">
        <v>82</v>
      </c>
      <c r="AA11" s="791"/>
      <c r="AB11" s="792"/>
      <c r="AD11" s="116"/>
      <c r="AE11" s="116"/>
    </row>
    <row r="12" spans="1:31" ht="14.25" customHeight="1" thickBot="1">
      <c r="A12" s="915"/>
      <c r="B12" s="127">
        <v>8</v>
      </c>
      <c r="C12" s="780"/>
      <c r="D12" s="864"/>
      <c r="E12" s="865"/>
      <c r="F12" s="866"/>
      <c r="G12" s="137" t="s">
        <v>178</v>
      </c>
      <c r="H12" s="918" t="s">
        <v>182</v>
      </c>
      <c r="I12" s="919"/>
      <c r="J12" s="920"/>
      <c r="K12" s="887" t="s">
        <v>133</v>
      </c>
      <c r="L12" s="888"/>
      <c r="M12" s="889"/>
      <c r="N12" s="882">
        <v>3</v>
      </c>
      <c r="O12" s="882"/>
      <c r="P12" s="882"/>
      <c r="Q12" s="883" t="s">
        <v>177</v>
      </c>
      <c r="R12" s="883"/>
      <c r="S12" s="883"/>
      <c r="T12" s="882">
        <v>2</v>
      </c>
      <c r="U12" s="882"/>
      <c r="V12" s="882"/>
      <c r="W12" s="884" t="s">
        <v>82</v>
      </c>
      <c r="X12" s="885"/>
      <c r="Y12" s="886"/>
      <c r="Z12" s="793" t="s">
        <v>140</v>
      </c>
      <c r="AA12" s="791"/>
      <c r="AB12" s="792"/>
      <c r="AD12" s="116"/>
      <c r="AE12" s="116"/>
    </row>
    <row r="13" spans="1:31" ht="14.25" customHeight="1" thickBot="1">
      <c r="A13" s="915"/>
      <c r="B13" s="127">
        <v>9</v>
      </c>
      <c r="C13" s="779" t="s">
        <v>172</v>
      </c>
      <c r="D13" s="807" t="s">
        <v>83</v>
      </c>
      <c r="E13" s="808"/>
      <c r="F13" s="809"/>
      <c r="G13" s="138" t="s">
        <v>176</v>
      </c>
      <c r="H13" s="794" t="s">
        <v>183</v>
      </c>
      <c r="I13" s="795"/>
      <c r="J13" s="796"/>
      <c r="K13" s="797" t="s">
        <v>83</v>
      </c>
      <c r="L13" s="798"/>
      <c r="M13" s="799"/>
      <c r="N13" s="843">
        <v>3</v>
      </c>
      <c r="O13" s="843"/>
      <c r="P13" s="843"/>
      <c r="Q13" s="854" t="s">
        <v>177</v>
      </c>
      <c r="R13" s="854"/>
      <c r="S13" s="854"/>
      <c r="T13" s="843">
        <v>0</v>
      </c>
      <c r="U13" s="843"/>
      <c r="V13" s="843"/>
      <c r="W13" s="790" t="s">
        <v>138</v>
      </c>
      <c r="X13" s="791"/>
      <c r="Y13" s="792"/>
      <c r="Z13" s="793" t="s">
        <v>132</v>
      </c>
      <c r="AA13" s="791"/>
      <c r="AB13" s="792"/>
      <c r="AD13" s="116"/>
      <c r="AE13" s="116"/>
    </row>
    <row r="14" spans="1:31" ht="14.25" customHeight="1" thickBot="1">
      <c r="A14" s="915"/>
      <c r="B14" s="103">
        <v>10</v>
      </c>
      <c r="C14" s="895"/>
      <c r="D14" s="892"/>
      <c r="E14" s="893"/>
      <c r="F14" s="894"/>
      <c r="G14" s="136" t="s">
        <v>176</v>
      </c>
      <c r="H14" s="794" t="s">
        <v>179</v>
      </c>
      <c r="I14" s="795"/>
      <c r="J14" s="796"/>
      <c r="K14" s="797" t="s">
        <v>132</v>
      </c>
      <c r="L14" s="798"/>
      <c r="M14" s="799"/>
      <c r="N14" s="843">
        <v>0</v>
      </c>
      <c r="O14" s="843"/>
      <c r="P14" s="843"/>
      <c r="Q14" s="854" t="s">
        <v>177</v>
      </c>
      <c r="R14" s="854"/>
      <c r="S14" s="854"/>
      <c r="T14" s="843">
        <v>0</v>
      </c>
      <c r="U14" s="843"/>
      <c r="V14" s="843"/>
      <c r="W14" s="790" t="s">
        <v>152</v>
      </c>
      <c r="X14" s="791"/>
      <c r="Y14" s="792"/>
      <c r="Z14" s="793" t="s">
        <v>138</v>
      </c>
      <c r="AA14" s="791"/>
      <c r="AB14" s="792"/>
      <c r="AD14" s="116"/>
      <c r="AE14" s="116"/>
    </row>
    <row r="15" spans="1:31" ht="13.5" customHeight="1">
      <c r="A15" s="940" t="s">
        <v>18</v>
      </c>
      <c r="B15" s="101">
        <v>11</v>
      </c>
      <c r="C15" s="806" t="s">
        <v>157</v>
      </c>
      <c r="D15" s="930" t="s">
        <v>146</v>
      </c>
      <c r="E15" s="931"/>
      <c r="F15" s="932"/>
      <c r="G15" s="134" t="s">
        <v>178</v>
      </c>
      <c r="H15" s="897">
        <v>0.39583333333333331</v>
      </c>
      <c r="I15" s="898"/>
      <c r="J15" s="899"/>
      <c r="K15" s="870" t="s">
        <v>51</v>
      </c>
      <c r="L15" s="871"/>
      <c r="M15" s="872"/>
      <c r="N15" s="916">
        <v>2</v>
      </c>
      <c r="O15" s="916"/>
      <c r="P15" s="916"/>
      <c r="Q15" s="917" t="s">
        <v>177</v>
      </c>
      <c r="R15" s="917"/>
      <c r="S15" s="917"/>
      <c r="T15" s="916">
        <v>1</v>
      </c>
      <c r="U15" s="916"/>
      <c r="V15" s="916"/>
      <c r="W15" s="873" t="s">
        <v>82</v>
      </c>
      <c r="X15" s="874"/>
      <c r="Y15" s="875"/>
      <c r="Z15" s="878" t="s">
        <v>132</v>
      </c>
      <c r="AA15" s="874"/>
      <c r="AB15" s="875"/>
      <c r="AD15" s="116"/>
      <c r="AE15" s="116"/>
    </row>
    <row r="16" spans="1:31" ht="13.5" customHeight="1">
      <c r="A16" s="941"/>
      <c r="B16" s="102">
        <v>12</v>
      </c>
      <c r="C16" s="780"/>
      <c r="D16" s="864"/>
      <c r="E16" s="865"/>
      <c r="F16" s="866"/>
      <c r="G16" s="130" t="s">
        <v>176</v>
      </c>
      <c r="H16" s="794">
        <v>0.47916666666666669</v>
      </c>
      <c r="I16" s="795"/>
      <c r="J16" s="796"/>
      <c r="K16" s="797" t="s">
        <v>132</v>
      </c>
      <c r="L16" s="798"/>
      <c r="M16" s="799"/>
      <c r="N16" s="843">
        <v>3</v>
      </c>
      <c r="O16" s="843"/>
      <c r="P16" s="843"/>
      <c r="Q16" s="854" t="s">
        <v>177</v>
      </c>
      <c r="R16" s="854"/>
      <c r="S16" s="854"/>
      <c r="T16" s="843">
        <v>4</v>
      </c>
      <c r="U16" s="843"/>
      <c r="V16" s="843"/>
      <c r="W16" s="790" t="s">
        <v>143</v>
      </c>
      <c r="X16" s="791"/>
      <c r="Y16" s="792"/>
      <c r="Z16" s="793" t="s">
        <v>152</v>
      </c>
      <c r="AA16" s="791"/>
      <c r="AB16" s="792"/>
      <c r="AD16" s="17"/>
      <c r="AE16" s="17"/>
    </row>
    <row r="17" spans="1:41" ht="13.5" customHeight="1">
      <c r="A17" s="941"/>
      <c r="B17" s="102">
        <v>13</v>
      </c>
      <c r="C17" s="780"/>
      <c r="D17" s="864"/>
      <c r="E17" s="865"/>
      <c r="F17" s="866"/>
      <c r="G17" s="130" t="s">
        <v>176</v>
      </c>
      <c r="H17" s="794">
        <v>0.5625</v>
      </c>
      <c r="I17" s="795"/>
      <c r="J17" s="796"/>
      <c r="K17" s="797" t="s">
        <v>10</v>
      </c>
      <c r="L17" s="798"/>
      <c r="M17" s="799"/>
      <c r="N17" s="843">
        <v>2</v>
      </c>
      <c r="O17" s="843"/>
      <c r="P17" s="843"/>
      <c r="Q17" s="854" t="s">
        <v>184</v>
      </c>
      <c r="R17" s="854"/>
      <c r="S17" s="854"/>
      <c r="T17" s="843">
        <v>1</v>
      </c>
      <c r="U17" s="843"/>
      <c r="V17" s="843"/>
      <c r="W17" s="790" t="s">
        <v>152</v>
      </c>
      <c r="X17" s="791"/>
      <c r="Y17" s="792"/>
      <c r="Z17" s="793" t="s">
        <v>143</v>
      </c>
      <c r="AA17" s="791"/>
      <c r="AB17" s="792"/>
      <c r="AD17" s="116"/>
      <c r="AE17" s="116"/>
    </row>
    <row r="18" spans="1:41" ht="13.5" customHeight="1">
      <c r="A18" s="941"/>
      <c r="B18" s="102">
        <v>14</v>
      </c>
      <c r="C18" s="780"/>
      <c r="D18" s="864" t="s">
        <v>140</v>
      </c>
      <c r="E18" s="865"/>
      <c r="F18" s="866"/>
      <c r="G18" s="130" t="s">
        <v>185</v>
      </c>
      <c r="H18" s="794" t="s">
        <v>186</v>
      </c>
      <c r="I18" s="795"/>
      <c r="J18" s="796"/>
      <c r="K18" s="797" t="s">
        <v>130</v>
      </c>
      <c r="L18" s="798"/>
      <c r="M18" s="799"/>
      <c r="N18" s="843">
        <v>1</v>
      </c>
      <c r="O18" s="843"/>
      <c r="P18" s="843"/>
      <c r="Q18" s="854" t="s">
        <v>187</v>
      </c>
      <c r="R18" s="854"/>
      <c r="S18" s="854"/>
      <c r="T18" s="843">
        <v>2</v>
      </c>
      <c r="U18" s="843"/>
      <c r="V18" s="843"/>
      <c r="W18" s="790" t="s">
        <v>140</v>
      </c>
      <c r="X18" s="791"/>
      <c r="Y18" s="792"/>
      <c r="Z18" s="793" t="s">
        <v>133</v>
      </c>
      <c r="AA18" s="791"/>
      <c r="AB18" s="792"/>
      <c r="AD18" s="116"/>
      <c r="AE18" s="116"/>
    </row>
    <row r="19" spans="1:41" ht="13.5" customHeight="1">
      <c r="A19" s="941"/>
      <c r="B19" s="102">
        <v>15</v>
      </c>
      <c r="C19" s="781"/>
      <c r="D19" s="864"/>
      <c r="E19" s="865"/>
      <c r="F19" s="866"/>
      <c r="G19" s="130" t="s">
        <v>188</v>
      </c>
      <c r="H19" s="794" t="s">
        <v>189</v>
      </c>
      <c r="I19" s="795"/>
      <c r="J19" s="796"/>
      <c r="K19" s="797" t="s">
        <v>133</v>
      </c>
      <c r="L19" s="798"/>
      <c r="M19" s="799"/>
      <c r="N19" s="843">
        <v>0</v>
      </c>
      <c r="O19" s="843"/>
      <c r="P19" s="843"/>
      <c r="Q19" s="854" t="s">
        <v>187</v>
      </c>
      <c r="R19" s="854"/>
      <c r="S19" s="854"/>
      <c r="T19" s="843">
        <v>2</v>
      </c>
      <c r="U19" s="843"/>
      <c r="V19" s="843"/>
      <c r="W19" s="790" t="s">
        <v>72</v>
      </c>
      <c r="X19" s="791"/>
      <c r="Y19" s="792"/>
      <c r="Z19" s="793" t="s">
        <v>140</v>
      </c>
      <c r="AA19" s="791"/>
      <c r="AB19" s="792"/>
      <c r="AD19" s="116"/>
      <c r="AE19" s="116"/>
    </row>
    <row r="20" spans="1:41" ht="13.5" customHeight="1">
      <c r="A20" s="941"/>
      <c r="B20" s="102">
        <v>16</v>
      </c>
      <c r="C20" s="780" t="s">
        <v>158</v>
      </c>
      <c r="D20" s="864" t="s">
        <v>169</v>
      </c>
      <c r="E20" s="865"/>
      <c r="F20" s="866"/>
      <c r="G20" s="130" t="s">
        <v>188</v>
      </c>
      <c r="H20" s="794">
        <v>0.39583333333333331</v>
      </c>
      <c r="I20" s="795"/>
      <c r="J20" s="796"/>
      <c r="K20" s="887" t="s">
        <v>131</v>
      </c>
      <c r="L20" s="888"/>
      <c r="M20" s="889"/>
      <c r="N20" s="882">
        <v>5</v>
      </c>
      <c r="O20" s="882"/>
      <c r="P20" s="882"/>
      <c r="Q20" s="883" t="s">
        <v>187</v>
      </c>
      <c r="R20" s="883"/>
      <c r="S20" s="883"/>
      <c r="T20" s="882">
        <v>1</v>
      </c>
      <c r="U20" s="882"/>
      <c r="V20" s="882"/>
      <c r="W20" s="884" t="s">
        <v>129</v>
      </c>
      <c r="X20" s="885"/>
      <c r="Y20" s="886"/>
      <c r="Z20" s="793" t="s">
        <v>138</v>
      </c>
      <c r="AA20" s="791"/>
      <c r="AB20" s="792"/>
      <c r="AD20" s="19"/>
      <c r="AE20" s="19"/>
    </row>
    <row r="21" spans="1:41" ht="13.5" customHeight="1">
      <c r="A21" s="941"/>
      <c r="B21" s="102">
        <v>17</v>
      </c>
      <c r="C21" s="780"/>
      <c r="D21" s="864"/>
      <c r="E21" s="865"/>
      <c r="F21" s="866"/>
      <c r="G21" s="130" t="s">
        <v>190</v>
      </c>
      <c r="H21" s="794">
        <v>0.47916666666666669</v>
      </c>
      <c r="I21" s="795"/>
      <c r="J21" s="796"/>
      <c r="K21" s="797" t="s">
        <v>150</v>
      </c>
      <c r="L21" s="798"/>
      <c r="M21" s="799"/>
      <c r="N21" s="843">
        <v>2</v>
      </c>
      <c r="O21" s="843"/>
      <c r="P21" s="843"/>
      <c r="Q21" s="854" t="s">
        <v>191</v>
      </c>
      <c r="R21" s="854"/>
      <c r="S21" s="854"/>
      <c r="T21" s="843">
        <v>0</v>
      </c>
      <c r="U21" s="843"/>
      <c r="V21" s="843"/>
      <c r="W21" s="790" t="s">
        <v>138</v>
      </c>
      <c r="X21" s="791"/>
      <c r="Y21" s="792"/>
      <c r="Z21" s="793" t="s">
        <v>83</v>
      </c>
      <c r="AA21" s="791"/>
      <c r="AB21" s="792"/>
      <c r="AD21" s="116"/>
      <c r="AE21" s="116"/>
    </row>
    <row r="22" spans="1:41" ht="13.5" customHeight="1">
      <c r="A22" s="941"/>
      <c r="B22" s="102">
        <v>18</v>
      </c>
      <c r="C22" s="780"/>
      <c r="D22" s="864"/>
      <c r="E22" s="865"/>
      <c r="F22" s="866"/>
      <c r="G22" s="130" t="s">
        <v>190</v>
      </c>
      <c r="H22" s="794">
        <v>0.5625</v>
      </c>
      <c r="I22" s="795"/>
      <c r="J22" s="796"/>
      <c r="K22" s="797" t="s">
        <v>83</v>
      </c>
      <c r="L22" s="798"/>
      <c r="M22" s="799"/>
      <c r="N22" s="843">
        <v>3</v>
      </c>
      <c r="O22" s="843"/>
      <c r="P22" s="843"/>
      <c r="Q22" s="854" t="s">
        <v>191</v>
      </c>
      <c r="R22" s="854"/>
      <c r="S22" s="854"/>
      <c r="T22" s="843">
        <v>0</v>
      </c>
      <c r="U22" s="843"/>
      <c r="V22" s="843"/>
      <c r="W22" s="790" t="s">
        <v>144</v>
      </c>
      <c r="X22" s="791"/>
      <c r="Y22" s="792"/>
      <c r="Z22" s="793" t="s">
        <v>150</v>
      </c>
      <c r="AA22" s="791"/>
      <c r="AB22" s="792"/>
      <c r="AD22" s="116"/>
      <c r="AE22" s="116"/>
    </row>
    <row r="23" spans="1:41" ht="13.5" customHeight="1">
      <c r="A23" s="941"/>
      <c r="B23" s="102">
        <v>19</v>
      </c>
      <c r="C23" s="780"/>
      <c r="D23" s="864" t="s">
        <v>20</v>
      </c>
      <c r="E23" s="865"/>
      <c r="F23" s="866"/>
      <c r="G23" s="130" t="s">
        <v>192</v>
      </c>
      <c r="H23" s="794" t="s">
        <v>193</v>
      </c>
      <c r="I23" s="795"/>
      <c r="J23" s="796"/>
      <c r="K23" s="797" t="s">
        <v>149</v>
      </c>
      <c r="L23" s="798"/>
      <c r="M23" s="799"/>
      <c r="N23" s="843">
        <v>4</v>
      </c>
      <c r="O23" s="843"/>
      <c r="P23" s="843"/>
      <c r="Q23" s="854" t="s">
        <v>191</v>
      </c>
      <c r="R23" s="854"/>
      <c r="S23" s="854"/>
      <c r="T23" s="843">
        <v>0</v>
      </c>
      <c r="U23" s="843"/>
      <c r="V23" s="843"/>
      <c r="W23" s="790" t="s">
        <v>148</v>
      </c>
      <c r="X23" s="791"/>
      <c r="Y23" s="792"/>
      <c r="Z23" s="936" t="s">
        <v>267</v>
      </c>
      <c r="AA23" s="937"/>
      <c r="AB23" s="938"/>
      <c r="AD23" s="116"/>
      <c r="AE23" s="116"/>
    </row>
    <row r="24" spans="1:41" ht="14.25" customHeight="1" thickBot="1">
      <c r="A24" s="942"/>
      <c r="B24" s="103">
        <v>20</v>
      </c>
      <c r="C24" s="895"/>
      <c r="D24" s="867"/>
      <c r="E24" s="868"/>
      <c r="F24" s="869"/>
      <c r="G24" s="132" t="s">
        <v>190</v>
      </c>
      <c r="H24" s="949" t="s">
        <v>194</v>
      </c>
      <c r="I24" s="950"/>
      <c r="J24" s="951"/>
      <c r="K24" s="912" t="s">
        <v>134</v>
      </c>
      <c r="L24" s="913"/>
      <c r="M24" s="914"/>
      <c r="N24" s="890">
        <v>2</v>
      </c>
      <c r="O24" s="890"/>
      <c r="P24" s="890"/>
      <c r="Q24" s="891" t="s">
        <v>191</v>
      </c>
      <c r="R24" s="891"/>
      <c r="S24" s="891"/>
      <c r="T24" s="890">
        <v>0</v>
      </c>
      <c r="U24" s="890"/>
      <c r="V24" s="890"/>
      <c r="W24" s="933" t="s">
        <v>139</v>
      </c>
      <c r="X24" s="934"/>
      <c r="Y24" s="935"/>
      <c r="Z24" s="879" t="s">
        <v>267</v>
      </c>
      <c r="AA24" s="880"/>
      <c r="AB24" s="881"/>
      <c r="AD24" s="116"/>
      <c r="AE24" s="116"/>
    </row>
    <row r="25" spans="1:41" ht="14.25" customHeight="1">
      <c r="A25" s="855" t="s">
        <v>19</v>
      </c>
      <c r="B25" s="101">
        <v>21</v>
      </c>
      <c r="C25" s="806" t="s">
        <v>159</v>
      </c>
      <c r="D25" s="961" t="s">
        <v>20</v>
      </c>
      <c r="E25" s="962"/>
      <c r="F25" s="963"/>
      <c r="G25" s="139" t="s">
        <v>190</v>
      </c>
      <c r="H25" s="897" t="s">
        <v>193</v>
      </c>
      <c r="I25" s="898"/>
      <c r="J25" s="899"/>
      <c r="K25" s="870" t="s">
        <v>134</v>
      </c>
      <c r="L25" s="871"/>
      <c r="M25" s="872"/>
      <c r="N25" s="909">
        <v>2</v>
      </c>
      <c r="O25" s="910"/>
      <c r="P25" s="911"/>
      <c r="Q25" s="917" t="s">
        <v>191</v>
      </c>
      <c r="R25" s="917"/>
      <c r="S25" s="917"/>
      <c r="T25" s="909">
        <v>2</v>
      </c>
      <c r="U25" s="910"/>
      <c r="V25" s="911"/>
      <c r="W25" s="873" t="s">
        <v>152</v>
      </c>
      <c r="X25" s="874"/>
      <c r="Y25" s="875"/>
      <c r="Z25" s="878" t="s">
        <v>51</v>
      </c>
      <c r="AA25" s="874"/>
      <c r="AB25" s="875"/>
      <c r="AD25" s="116"/>
      <c r="AE25" s="116"/>
    </row>
    <row r="26" spans="1:41" ht="14.25" customHeight="1">
      <c r="A26" s="856"/>
      <c r="B26" s="102">
        <v>22</v>
      </c>
      <c r="C26" s="780"/>
      <c r="D26" s="964"/>
      <c r="E26" s="965"/>
      <c r="F26" s="966"/>
      <c r="G26" s="136" t="s">
        <v>192</v>
      </c>
      <c r="H26" s="794" t="s">
        <v>194</v>
      </c>
      <c r="I26" s="795"/>
      <c r="J26" s="796"/>
      <c r="K26" s="797" t="s">
        <v>51</v>
      </c>
      <c r="L26" s="798"/>
      <c r="M26" s="799"/>
      <c r="N26" s="800">
        <v>2</v>
      </c>
      <c r="O26" s="801"/>
      <c r="P26" s="802"/>
      <c r="Q26" s="854" t="s">
        <v>191</v>
      </c>
      <c r="R26" s="854"/>
      <c r="S26" s="854"/>
      <c r="T26" s="800">
        <v>1</v>
      </c>
      <c r="U26" s="801"/>
      <c r="V26" s="802"/>
      <c r="W26" s="840" t="s">
        <v>133</v>
      </c>
      <c r="X26" s="841"/>
      <c r="Y26" s="842"/>
      <c r="Z26" s="793" t="s">
        <v>82</v>
      </c>
      <c r="AA26" s="791"/>
      <c r="AB26" s="792"/>
      <c r="AD26" s="116"/>
      <c r="AE26" s="116"/>
    </row>
    <row r="27" spans="1:41" ht="14.25" customHeight="1">
      <c r="A27" s="856"/>
      <c r="B27" s="102">
        <v>23</v>
      </c>
      <c r="C27" s="780"/>
      <c r="D27" s="964"/>
      <c r="E27" s="965"/>
      <c r="F27" s="966"/>
      <c r="G27" s="136" t="s">
        <v>195</v>
      </c>
      <c r="H27" s="794" t="s">
        <v>196</v>
      </c>
      <c r="I27" s="795"/>
      <c r="J27" s="796"/>
      <c r="K27" s="797" t="s">
        <v>82</v>
      </c>
      <c r="L27" s="798"/>
      <c r="M27" s="799"/>
      <c r="N27" s="800">
        <v>3</v>
      </c>
      <c r="O27" s="801"/>
      <c r="P27" s="802"/>
      <c r="Q27" s="854" t="s">
        <v>197</v>
      </c>
      <c r="R27" s="854"/>
      <c r="S27" s="854"/>
      <c r="T27" s="800">
        <v>2</v>
      </c>
      <c r="U27" s="801"/>
      <c r="V27" s="802"/>
      <c r="W27" s="840" t="s">
        <v>148</v>
      </c>
      <c r="X27" s="841"/>
      <c r="Y27" s="842"/>
      <c r="Z27" s="793" t="s">
        <v>134</v>
      </c>
      <c r="AA27" s="791"/>
      <c r="AB27" s="792"/>
      <c r="AD27" s="116"/>
      <c r="AE27" s="116"/>
      <c r="AF27" s="11"/>
      <c r="AG27" s="122"/>
      <c r="AH27" s="122"/>
      <c r="AI27" s="122"/>
      <c r="AJ27" s="11"/>
      <c r="AK27" s="11"/>
      <c r="AL27" s="11"/>
      <c r="AM27" s="8"/>
      <c r="AN27" s="8"/>
      <c r="AO27" s="8"/>
    </row>
    <row r="28" spans="1:41" ht="14.25" customHeight="1">
      <c r="A28" s="856"/>
      <c r="B28" s="102">
        <v>24</v>
      </c>
      <c r="C28" s="779" t="s">
        <v>170</v>
      </c>
      <c r="D28" s="782" t="s">
        <v>20</v>
      </c>
      <c r="E28" s="782"/>
      <c r="F28" s="782"/>
      <c r="G28" s="131" t="s">
        <v>195</v>
      </c>
      <c r="H28" s="908" t="s">
        <v>198</v>
      </c>
      <c r="I28" s="908"/>
      <c r="J28" s="908"/>
      <c r="K28" s="797" t="s">
        <v>149</v>
      </c>
      <c r="L28" s="798"/>
      <c r="M28" s="799"/>
      <c r="N28" s="800">
        <v>2</v>
      </c>
      <c r="O28" s="801"/>
      <c r="P28" s="802"/>
      <c r="Q28" s="854" t="s">
        <v>197</v>
      </c>
      <c r="R28" s="854"/>
      <c r="S28" s="854"/>
      <c r="T28" s="800">
        <v>2</v>
      </c>
      <c r="U28" s="801"/>
      <c r="V28" s="802"/>
      <c r="W28" s="790" t="s">
        <v>140</v>
      </c>
      <c r="X28" s="791"/>
      <c r="Y28" s="792"/>
      <c r="Z28" s="793" t="s">
        <v>131</v>
      </c>
      <c r="AA28" s="791"/>
      <c r="AB28" s="792"/>
      <c r="AD28" s="116"/>
      <c r="AE28" s="116"/>
      <c r="AF28" s="11"/>
      <c r="AG28" s="122"/>
      <c r="AH28" s="122"/>
      <c r="AI28" s="122"/>
      <c r="AJ28" s="11"/>
      <c r="AK28" s="11"/>
      <c r="AL28" s="11"/>
      <c r="AM28" s="8"/>
      <c r="AN28" s="8"/>
      <c r="AO28" s="8"/>
    </row>
    <row r="29" spans="1:41" ht="14.25" customHeight="1">
      <c r="A29" s="856"/>
      <c r="B29" s="102">
        <v>25</v>
      </c>
      <c r="C29" s="780"/>
      <c r="D29" s="782"/>
      <c r="E29" s="782"/>
      <c r="F29" s="782"/>
      <c r="G29" s="131" t="s">
        <v>195</v>
      </c>
      <c r="H29" s="908" t="s">
        <v>196</v>
      </c>
      <c r="I29" s="908"/>
      <c r="J29" s="908"/>
      <c r="K29" s="797" t="s">
        <v>131</v>
      </c>
      <c r="L29" s="798"/>
      <c r="M29" s="799"/>
      <c r="N29" s="800">
        <v>8</v>
      </c>
      <c r="O29" s="801"/>
      <c r="P29" s="802"/>
      <c r="Q29" s="854" t="s">
        <v>197</v>
      </c>
      <c r="R29" s="854"/>
      <c r="S29" s="854"/>
      <c r="T29" s="800">
        <v>0</v>
      </c>
      <c r="U29" s="801"/>
      <c r="V29" s="802"/>
      <c r="W29" s="790" t="s">
        <v>72</v>
      </c>
      <c r="X29" s="791"/>
      <c r="Y29" s="792"/>
      <c r="Z29" s="793" t="s">
        <v>83</v>
      </c>
      <c r="AA29" s="791"/>
      <c r="AB29" s="792"/>
      <c r="AD29" s="116"/>
      <c r="AE29" s="116"/>
      <c r="AF29" s="16"/>
      <c r="AG29" s="121"/>
      <c r="AH29" s="121"/>
      <c r="AI29" s="121"/>
      <c r="AJ29" s="16"/>
      <c r="AK29" s="16"/>
      <c r="AL29" s="16"/>
      <c r="AM29" s="116"/>
      <c r="AN29" s="116"/>
      <c r="AO29" s="116"/>
    </row>
    <row r="30" spans="1:41" ht="14.25" customHeight="1">
      <c r="A30" s="856"/>
      <c r="B30" s="102">
        <v>26</v>
      </c>
      <c r="C30" s="780"/>
      <c r="D30" s="782"/>
      <c r="E30" s="782"/>
      <c r="F30" s="782"/>
      <c r="G30" s="131" t="s">
        <v>199</v>
      </c>
      <c r="H30" s="794" t="s">
        <v>200</v>
      </c>
      <c r="I30" s="795"/>
      <c r="J30" s="796"/>
      <c r="K30" s="797" t="s">
        <v>150</v>
      </c>
      <c r="L30" s="798"/>
      <c r="M30" s="799"/>
      <c r="N30" s="800">
        <v>2</v>
      </c>
      <c r="O30" s="801"/>
      <c r="P30" s="802"/>
      <c r="Q30" s="854" t="s">
        <v>197</v>
      </c>
      <c r="R30" s="854"/>
      <c r="S30" s="854"/>
      <c r="T30" s="800">
        <v>1</v>
      </c>
      <c r="U30" s="801"/>
      <c r="V30" s="802"/>
      <c r="W30" s="790" t="s">
        <v>83</v>
      </c>
      <c r="X30" s="791"/>
      <c r="Y30" s="792"/>
      <c r="Z30" s="793" t="s">
        <v>140</v>
      </c>
      <c r="AA30" s="791"/>
      <c r="AB30" s="792"/>
      <c r="AD30" s="116"/>
      <c r="AE30" s="116"/>
      <c r="AF30" s="11"/>
      <c r="AG30" s="122"/>
      <c r="AH30" s="122"/>
      <c r="AI30" s="122"/>
      <c r="AJ30" s="11"/>
      <c r="AK30" s="11"/>
      <c r="AL30" s="11"/>
      <c r="AM30" s="8"/>
      <c r="AN30" s="8"/>
      <c r="AO30" s="8"/>
    </row>
    <row r="31" spans="1:41" ht="14.25" customHeight="1">
      <c r="A31" s="856"/>
      <c r="B31" s="102">
        <v>27</v>
      </c>
      <c r="C31" s="780"/>
      <c r="D31" s="783" t="s">
        <v>130</v>
      </c>
      <c r="E31" s="783"/>
      <c r="F31" s="783"/>
      <c r="G31" s="131" t="s">
        <v>201</v>
      </c>
      <c r="H31" s="794" t="s">
        <v>202</v>
      </c>
      <c r="I31" s="795"/>
      <c r="J31" s="796"/>
      <c r="K31" s="797" t="s">
        <v>138</v>
      </c>
      <c r="L31" s="798"/>
      <c r="M31" s="799"/>
      <c r="N31" s="800">
        <v>1</v>
      </c>
      <c r="O31" s="801"/>
      <c r="P31" s="802"/>
      <c r="Q31" s="854" t="s">
        <v>187</v>
      </c>
      <c r="R31" s="854"/>
      <c r="S31" s="854"/>
      <c r="T31" s="800">
        <v>0</v>
      </c>
      <c r="U31" s="801"/>
      <c r="V31" s="802"/>
      <c r="W31" s="790" t="s">
        <v>143</v>
      </c>
      <c r="X31" s="791"/>
      <c r="Y31" s="792"/>
      <c r="Z31" s="793" t="s">
        <v>10</v>
      </c>
      <c r="AA31" s="791"/>
      <c r="AB31" s="792"/>
      <c r="AD31" s="116"/>
      <c r="AE31" s="116"/>
    </row>
    <row r="32" spans="1:41" ht="13.5" customHeight="1">
      <c r="A32" s="856"/>
      <c r="B32" s="102">
        <v>28</v>
      </c>
      <c r="C32" s="780"/>
      <c r="D32" s="783"/>
      <c r="E32" s="783"/>
      <c r="F32" s="783"/>
      <c r="G32" s="131" t="s">
        <v>203</v>
      </c>
      <c r="H32" s="794" t="s">
        <v>204</v>
      </c>
      <c r="I32" s="795"/>
      <c r="J32" s="796"/>
      <c r="K32" s="797" t="s">
        <v>10</v>
      </c>
      <c r="L32" s="798"/>
      <c r="M32" s="799"/>
      <c r="N32" s="800">
        <v>3</v>
      </c>
      <c r="O32" s="801"/>
      <c r="P32" s="802"/>
      <c r="Q32" s="854" t="s">
        <v>184</v>
      </c>
      <c r="R32" s="854"/>
      <c r="S32" s="854"/>
      <c r="T32" s="800">
        <v>1</v>
      </c>
      <c r="U32" s="801"/>
      <c r="V32" s="802"/>
      <c r="W32" s="790" t="s">
        <v>144</v>
      </c>
      <c r="X32" s="791"/>
      <c r="Y32" s="792"/>
      <c r="Z32" s="904" t="s">
        <v>143</v>
      </c>
      <c r="AA32" s="905"/>
      <c r="AB32" s="906"/>
      <c r="AD32" s="116"/>
      <c r="AE32" s="116"/>
    </row>
    <row r="33" spans="1:31" ht="14.25" customHeight="1">
      <c r="A33" s="856"/>
      <c r="B33" s="102">
        <v>29</v>
      </c>
      <c r="C33" s="781"/>
      <c r="D33" s="783"/>
      <c r="E33" s="783"/>
      <c r="F33" s="783"/>
      <c r="G33" s="131" t="s">
        <v>203</v>
      </c>
      <c r="H33" s="794" t="s">
        <v>186</v>
      </c>
      <c r="I33" s="795"/>
      <c r="J33" s="796"/>
      <c r="K33" s="797" t="s">
        <v>132</v>
      </c>
      <c r="L33" s="798"/>
      <c r="M33" s="799"/>
      <c r="N33" s="800">
        <v>0</v>
      </c>
      <c r="O33" s="801"/>
      <c r="P33" s="802"/>
      <c r="Q33" s="854" t="s">
        <v>184</v>
      </c>
      <c r="R33" s="854"/>
      <c r="S33" s="854"/>
      <c r="T33" s="800">
        <v>1</v>
      </c>
      <c r="U33" s="801"/>
      <c r="V33" s="802"/>
      <c r="W33" s="790" t="s">
        <v>139</v>
      </c>
      <c r="X33" s="791"/>
      <c r="Y33" s="792"/>
      <c r="Z33" s="793" t="s">
        <v>138</v>
      </c>
      <c r="AA33" s="791"/>
      <c r="AB33" s="792"/>
      <c r="AD33" s="116"/>
      <c r="AE33" s="116"/>
    </row>
    <row r="34" spans="1:31" ht="14.25" customHeight="1" thickBot="1">
      <c r="A34" s="857"/>
      <c r="B34" s="153">
        <v>30</v>
      </c>
      <c r="C34" s="128"/>
      <c r="D34" s="976"/>
      <c r="E34" s="977"/>
      <c r="F34" s="978"/>
      <c r="G34" s="154" t="s">
        <v>185</v>
      </c>
      <c r="H34" s="982"/>
      <c r="I34" s="983"/>
      <c r="J34" s="984"/>
      <c r="K34" s="979" t="s">
        <v>130</v>
      </c>
      <c r="L34" s="980"/>
      <c r="M34" s="981"/>
      <c r="N34" s="850"/>
      <c r="O34" s="851"/>
      <c r="P34" s="852"/>
      <c r="Q34" s="858" t="s">
        <v>187</v>
      </c>
      <c r="R34" s="859"/>
      <c r="S34" s="860"/>
      <c r="T34" s="850"/>
      <c r="U34" s="851"/>
      <c r="V34" s="852"/>
      <c r="W34" s="844" t="s">
        <v>129</v>
      </c>
      <c r="X34" s="845"/>
      <c r="Y34" s="846"/>
      <c r="Z34" s="847"/>
      <c r="AA34" s="848"/>
      <c r="AB34" s="849"/>
      <c r="AC34" s="155" t="s">
        <v>205</v>
      </c>
      <c r="AD34" s="156"/>
      <c r="AE34" s="156"/>
    </row>
    <row r="35" spans="1:31" ht="14.25" customHeight="1">
      <c r="A35" s="941" t="s">
        <v>141</v>
      </c>
      <c r="B35" s="120">
        <v>31</v>
      </c>
      <c r="C35" s="806" t="s">
        <v>160</v>
      </c>
      <c r="D35" s="973" t="s">
        <v>20</v>
      </c>
      <c r="E35" s="974"/>
      <c r="F35" s="975"/>
      <c r="G35" s="131" t="s">
        <v>190</v>
      </c>
      <c r="H35" s="908">
        <v>0.39583333333333331</v>
      </c>
      <c r="I35" s="908"/>
      <c r="J35" s="908"/>
      <c r="K35" s="797" t="s">
        <v>134</v>
      </c>
      <c r="L35" s="798"/>
      <c r="M35" s="799"/>
      <c r="N35" s="843">
        <v>4</v>
      </c>
      <c r="O35" s="843"/>
      <c r="P35" s="843"/>
      <c r="Q35" s="854" t="s">
        <v>191</v>
      </c>
      <c r="R35" s="854"/>
      <c r="S35" s="854"/>
      <c r="T35" s="843">
        <v>3</v>
      </c>
      <c r="U35" s="843"/>
      <c r="V35" s="843"/>
      <c r="W35" s="790" t="s">
        <v>138</v>
      </c>
      <c r="X35" s="791"/>
      <c r="Y35" s="792"/>
      <c r="Z35" s="793" t="s">
        <v>82</v>
      </c>
      <c r="AA35" s="791"/>
      <c r="AB35" s="792"/>
      <c r="AD35" s="116"/>
      <c r="AE35" s="116"/>
    </row>
    <row r="36" spans="1:31" ht="14.25" customHeight="1">
      <c r="A36" s="941"/>
      <c r="B36" s="102">
        <v>32</v>
      </c>
      <c r="C36" s="780"/>
      <c r="D36" s="943"/>
      <c r="E36" s="944"/>
      <c r="F36" s="945"/>
      <c r="G36" s="131" t="s">
        <v>195</v>
      </c>
      <c r="H36" s="794">
        <v>0.45833333333333331</v>
      </c>
      <c r="I36" s="795"/>
      <c r="J36" s="796"/>
      <c r="K36" s="797" t="s">
        <v>130</v>
      </c>
      <c r="L36" s="798"/>
      <c r="M36" s="799"/>
      <c r="N36" s="843">
        <v>2</v>
      </c>
      <c r="O36" s="843"/>
      <c r="P36" s="843"/>
      <c r="Q36" s="854" t="s">
        <v>187</v>
      </c>
      <c r="R36" s="854"/>
      <c r="S36" s="854"/>
      <c r="T36" s="843">
        <v>1</v>
      </c>
      <c r="U36" s="843"/>
      <c r="V36" s="843"/>
      <c r="W36" s="790" t="s">
        <v>82</v>
      </c>
      <c r="X36" s="791"/>
      <c r="Y36" s="792"/>
      <c r="Z36" s="793" t="s">
        <v>134</v>
      </c>
      <c r="AA36" s="791"/>
      <c r="AB36" s="792"/>
      <c r="AD36" s="116"/>
      <c r="AE36" s="116"/>
    </row>
    <row r="37" spans="1:31" ht="14.25" customHeight="1">
      <c r="A37" s="941"/>
      <c r="B37" s="143">
        <v>36</v>
      </c>
      <c r="C37" s="780"/>
      <c r="D37" s="807" t="s">
        <v>83</v>
      </c>
      <c r="E37" s="808"/>
      <c r="F37" s="809"/>
      <c r="G37" s="144" t="s">
        <v>199</v>
      </c>
      <c r="H37" s="810" t="s">
        <v>183</v>
      </c>
      <c r="I37" s="811"/>
      <c r="J37" s="812"/>
      <c r="K37" s="813" t="s">
        <v>83</v>
      </c>
      <c r="L37" s="814"/>
      <c r="M37" s="815"/>
      <c r="N37" s="816">
        <v>3</v>
      </c>
      <c r="O37" s="817"/>
      <c r="P37" s="818"/>
      <c r="Q37" s="829" t="s">
        <v>177</v>
      </c>
      <c r="R37" s="829"/>
      <c r="S37" s="829"/>
      <c r="T37" s="816">
        <v>0</v>
      </c>
      <c r="U37" s="817"/>
      <c r="V37" s="818"/>
      <c r="W37" s="830" t="s">
        <v>143</v>
      </c>
      <c r="X37" s="831"/>
      <c r="Y37" s="832"/>
      <c r="Z37" s="907" t="s">
        <v>129</v>
      </c>
      <c r="AA37" s="838"/>
      <c r="AB37" s="839"/>
      <c r="AD37" s="116"/>
      <c r="AE37" s="116"/>
    </row>
    <row r="38" spans="1:31" ht="14.25" customHeight="1">
      <c r="A38" s="941"/>
      <c r="B38" s="143">
        <v>37</v>
      </c>
      <c r="C38" s="781"/>
      <c r="D38" s="807"/>
      <c r="E38" s="808"/>
      <c r="F38" s="809"/>
      <c r="G38" s="145" t="s">
        <v>178</v>
      </c>
      <c r="H38" s="810" t="s">
        <v>179</v>
      </c>
      <c r="I38" s="811"/>
      <c r="J38" s="812"/>
      <c r="K38" s="833" t="s">
        <v>51</v>
      </c>
      <c r="L38" s="834"/>
      <c r="M38" s="835"/>
      <c r="N38" s="836">
        <v>1</v>
      </c>
      <c r="O38" s="836"/>
      <c r="P38" s="836"/>
      <c r="Q38" s="829" t="s">
        <v>177</v>
      </c>
      <c r="R38" s="829"/>
      <c r="S38" s="829"/>
      <c r="T38" s="836">
        <v>1</v>
      </c>
      <c r="U38" s="836"/>
      <c r="V38" s="836"/>
      <c r="W38" s="837" t="s">
        <v>129</v>
      </c>
      <c r="X38" s="838"/>
      <c r="Y38" s="839"/>
      <c r="Z38" s="907" t="s">
        <v>83</v>
      </c>
      <c r="AA38" s="838"/>
      <c r="AB38" s="839"/>
      <c r="AD38" s="116"/>
      <c r="AE38" s="116"/>
    </row>
    <row r="39" spans="1:31" ht="14.25" customHeight="1">
      <c r="A39" s="941"/>
      <c r="B39" s="102">
        <v>33</v>
      </c>
      <c r="C39" s="779" t="s">
        <v>168</v>
      </c>
      <c r="D39" s="973" t="s">
        <v>140</v>
      </c>
      <c r="E39" s="974"/>
      <c r="F39" s="975"/>
      <c r="G39" s="129" t="s">
        <v>195</v>
      </c>
      <c r="H39" s="967" t="s">
        <v>198</v>
      </c>
      <c r="I39" s="968"/>
      <c r="J39" s="969"/>
      <c r="K39" s="970" t="s">
        <v>131</v>
      </c>
      <c r="L39" s="971"/>
      <c r="M39" s="972"/>
      <c r="N39" s="819">
        <v>0</v>
      </c>
      <c r="O39" s="819"/>
      <c r="P39" s="819"/>
      <c r="Q39" s="853" t="s">
        <v>197</v>
      </c>
      <c r="R39" s="853"/>
      <c r="S39" s="853"/>
      <c r="T39" s="819">
        <v>0</v>
      </c>
      <c r="U39" s="819"/>
      <c r="V39" s="819"/>
      <c r="W39" s="900" t="s">
        <v>140</v>
      </c>
      <c r="X39" s="901"/>
      <c r="Y39" s="902"/>
      <c r="Z39" s="903" t="s">
        <v>152</v>
      </c>
      <c r="AA39" s="901"/>
      <c r="AB39" s="902"/>
      <c r="AD39" s="116"/>
      <c r="AE39" s="116"/>
    </row>
    <row r="40" spans="1:31" ht="13.5" customHeight="1">
      <c r="A40" s="941"/>
      <c r="B40" s="102">
        <v>34</v>
      </c>
      <c r="C40" s="780"/>
      <c r="D40" s="964"/>
      <c r="E40" s="965"/>
      <c r="F40" s="966"/>
      <c r="G40" s="131" t="s">
        <v>199</v>
      </c>
      <c r="H40" s="794" t="s">
        <v>196</v>
      </c>
      <c r="I40" s="795"/>
      <c r="J40" s="796"/>
      <c r="K40" s="797" t="s">
        <v>150</v>
      </c>
      <c r="L40" s="798"/>
      <c r="M40" s="799"/>
      <c r="N40" s="843">
        <v>0</v>
      </c>
      <c r="O40" s="843"/>
      <c r="P40" s="843"/>
      <c r="Q40" s="854" t="s">
        <v>197</v>
      </c>
      <c r="R40" s="854"/>
      <c r="S40" s="854"/>
      <c r="T40" s="843">
        <v>4</v>
      </c>
      <c r="U40" s="843"/>
      <c r="V40" s="843"/>
      <c r="W40" s="790" t="s">
        <v>152</v>
      </c>
      <c r="X40" s="791"/>
      <c r="Y40" s="792"/>
      <c r="Z40" s="793" t="s">
        <v>133</v>
      </c>
      <c r="AA40" s="791"/>
      <c r="AB40" s="792"/>
      <c r="AD40" s="116"/>
      <c r="AE40" s="116"/>
    </row>
    <row r="41" spans="1:31" ht="13.5" customHeight="1">
      <c r="A41" s="941"/>
      <c r="B41" s="102">
        <v>35</v>
      </c>
      <c r="C41" s="780"/>
      <c r="D41" s="943"/>
      <c r="E41" s="944"/>
      <c r="F41" s="945"/>
      <c r="G41" s="131" t="s">
        <v>195</v>
      </c>
      <c r="H41" s="794" t="s">
        <v>200</v>
      </c>
      <c r="I41" s="795"/>
      <c r="J41" s="796"/>
      <c r="K41" s="797" t="s">
        <v>133</v>
      </c>
      <c r="L41" s="798"/>
      <c r="M41" s="799"/>
      <c r="N41" s="800">
        <v>4</v>
      </c>
      <c r="O41" s="801"/>
      <c r="P41" s="802"/>
      <c r="Q41" s="803" t="s">
        <v>197</v>
      </c>
      <c r="R41" s="804"/>
      <c r="S41" s="805"/>
      <c r="T41" s="800">
        <v>1</v>
      </c>
      <c r="U41" s="801"/>
      <c r="V41" s="802"/>
      <c r="W41" s="790" t="s">
        <v>148</v>
      </c>
      <c r="X41" s="791"/>
      <c r="Y41" s="792"/>
      <c r="Z41" s="793" t="s">
        <v>140</v>
      </c>
      <c r="AA41" s="791"/>
      <c r="AB41" s="792"/>
      <c r="AD41" s="116"/>
      <c r="AE41" s="116"/>
    </row>
    <row r="42" spans="1:31" ht="13.5" customHeight="1">
      <c r="A42" s="941"/>
      <c r="B42" s="150">
        <v>36</v>
      </c>
      <c r="C42" s="780"/>
      <c r="D42" s="861" t="s">
        <v>83</v>
      </c>
      <c r="E42" s="862"/>
      <c r="F42" s="863"/>
      <c r="G42" s="151" t="s">
        <v>199</v>
      </c>
      <c r="H42" s="776" t="s">
        <v>206</v>
      </c>
      <c r="I42" s="777"/>
      <c r="J42" s="778"/>
      <c r="K42" s="823" t="s">
        <v>83</v>
      </c>
      <c r="L42" s="824"/>
      <c r="M42" s="825"/>
      <c r="N42" s="826"/>
      <c r="O42" s="827"/>
      <c r="P42" s="828"/>
      <c r="Q42" s="788" t="s">
        <v>197</v>
      </c>
      <c r="R42" s="788"/>
      <c r="S42" s="788"/>
      <c r="T42" s="826"/>
      <c r="U42" s="827"/>
      <c r="V42" s="828"/>
      <c r="W42" s="820" t="s">
        <v>143</v>
      </c>
      <c r="X42" s="821"/>
      <c r="Y42" s="822"/>
      <c r="Z42" s="773" t="s">
        <v>129</v>
      </c>
      <c r="AA42" s="774"/>
      <c r="AB42" s="775"/>
      <c r="AC42" s="157" t="s">
        <v>276</v>
      </c>
      <c r="AD42" s="158"/>
      <c r="AE42" s="158"/>
    </row>
    <row r="43" spans="1:31" ht="13.5" customHeight="1">
      <c r="A43" s="941"/>
      <c r="B43" s="150">
        <v>37</v>
      </c>
      <c r="C43" s="780"/>
      <c r="D43" s="861"/>
      <c r="E43" s="862"/>
      <c r="F43" s="863"/>
      <c r="G43" s="152" t="s">
        <v>192</v>
      </c>
      <c r="H43" s="776" t="s">
        <v>193</v>
      </c>
      <c r="I43" s="777"/>
      <c r="J43" s="778"/>
      <c r="K43" s="784" t="s">
        <v>51</v>
      </c>
      <c r="L43" s="785"/>
      <c r="M43" s="786"/>
      <c r="N43" s="787"/>
      <c r="O43" s="787"/>
      <c r="P43" s="787"/>
      <c r="Q43" s="788" t="s">
        <v>191</v>
      </c>
      <c r="R43" s="788"/>
      <c r="S43" s="788"/>
      <c r="T43" s="787"/>
      <c r="U43" s="787"/>
      <c r="V43" s="787"/>
      <c r="W43" s="789" t="s">
        <v>129</v>
      </c>
      <c r="X43" s="774"/>
      <c r="Y43" s="775"/>
      <c r="Z43" s="773" t="s">
        <v>83</v>
      </c>
      <c r="AA43" s="774"/>
      <c r="AB43" s="775"/>
      <c r="AC43" s="157" t="s">
        <v>276</v>
      </c>
      <c r="AD43" s="158"/>
      <c r="AE43" s="158"/>
    </row>
    <row r="44" spans="1:31" ht="13.5" customHeight="1">
      <c r="A44" s="941"/>
      <c r="B44" s="102">
        <v>38</v>
      </c>
      <c r="C44" s="780"/>
      <c r="D44" s="864" t="s">
        <v>20</v>
      </c>
      <c r="E44" s="865"/>
      <c r="F44" s="866"/>
      <c r="G44" s="131" t="s">
        <v>192</v>
      </c>
      <c r="H44" s="794" t="s">
        <v>193</v>
      </c>
      <c r="I44" s="795"/>
      <c r="J44" s="796"/>
      <c r="K44" s="797" t="s">
        <v>149</v>
      </c>
      <c r="L44" s="798"/>
      <c r="M44" s="799"/>
      <c r="N44" s="843">
        <v>2</v>
      </c>
      <c r="O44" s="843"/>
      <c r="P44" s="843"/>
      <c r="Q44" s="854" t="s">
        <v>191</v>
      </c>
      <c r="R44" s="854"/>
      <c r="S44" s="854"/>
      <c r="T44" s="843">
        <v>1</v>
      </c>
      <c r="U44" s="843"/>
      <c r="V44" s="843"/>
      <c r="W44" s="790" t="s">
        <v>72</v>
      </c>
      <c r="X44" s="791"/>
      <c r="Y44" s="792"/>
      <c r="Z44" s="793" t="s">
        <v>132</v>
      </c>
      <c r="AA44" s="791"/>
      <c r="AB44" s="792"/>
      <c r="AD44" s="116"/>
      <c r="AE44" s="116"/>
    </row>
    <row r="45" spans="1:31" ht="13.5" customHeight="1">
      <c r="A45" s="941"/>
      <c r="B45" s="102">
        <v>39</v>
      </c>
      <c r="C45" s="780"/>
      <c r="D45" s="864"/>
      <c r="E45" s="865"/>
      <c r="F45" s="866"/>
      <c r="G45" s="131" t="s">
        <v>190</v>
      </c>
      <c r="H45" s="794" t="s">
        <v>194</v>
      </c>
      <c r="I45" s="795"/>
      <c r="J45" s="796"/>
      <c r="K45" s="797" t="s">
        <v>132</v>
      </c>
      <c r="L45" s="798"/>
      <c r="M45" s="799"/>
      <c r="N45" s="843">
        <v>0</v>
      </c>
      <c r="O45" s="843"/>
      <c r="P45" s="843"/>
      <c r="Q45" s="854" t="s">
        <v>191</v>
      </c>
      <c r="R45" s="854"/>
      <c r="S45" s="854"/>
      <c r="T45" s="843">
        <v>1</v>
      </c>
      <c r="U45" s="843"/>
      <c r="V45" s="843"/>
      <c r="W45" s="790" t="s">
        <v>144</v>
      </c>
      <c r="X45" s="791"/>
      <c r="Y45" s="792"/>
      <c r="Z45" s="793" t="s">
        <v>72</v>
      </c>
      <c r="AA45" s="791"/>
      <c r="AB45" s="792"/>
      <c r="AD45" s="18"/>
      <c r="AE45" s="116"/>
    </row>
    <row r="46" spans="1:31" ht="13.5" customHeight="1" thickBot="1">
      <c r="A46" s="942"/>
      <c r="B46" s="102">
        <v>40</v>
      </c>
      <c r="C46" s="895"/>
      <c r="D46" s="867"/>
      <c r="E46" s="868"/>
      <c r="F46" s="869"/>
      <c r="G46" s="133" t="s">
        <v>190</v>
      </c>
      <c r="H46" s="949" t="s">
        <v>207</v>
      </c>
      <c r="I46" s="950"/>
      <c r="J46" s="951"/>
      <c r="K46" s="912" t="s">
        <v>10</v>
      </c>
      <c r="L46" s="913"/>
      <c r="M46" s="914"/>
      <c r="N46" s="890">
        <v>2</v>
      </c>
      <c r="O46" s="890"/>
      <c r="P46" s="890"/>
      <c r="Q46" s="891" t="s">
        <v>184</v>
      </c>
      <c r="R46" s="891"/>
      <c r="S46" s="891"/>
      <c r="T46" s="890">
        <v>0</v>
      </c>
      <c r="U46" s="890"/>
      <c r="V46" s="890"/>
      <c r="W46" s="933" t="s">
        <v>139</v>
      </c>
      <c r="X46" s="934"/>
      <c r="Y46" s="935"/>
      <c r="Z46" s="939" t="s">
        <v>149</v>
      </c>
      <c r="AA46" s="934"/>
      <c r="AB46" s="935"/>
      <c r="AD46" s="116"/>
      <c r="AE46" s="18"/>
    </row>
    <row r="47" spans="1:31" ht="13.5" customHeight="1">
      <c r="A47" s="940" t="s">
        <v>21</v>
      </c>
      <c r="B47" s="124">
        <v>30</v>
      </c>
      <c r="C47" s="806" t="s">
        <v>161</v>
      </c>
      <c r="D47" s="943" t="s">
        <v>145</v>
      </c>
      <c r="E47" s="944"/>
      <c r="F47" s="945"/>
      <c r="G47" s="125" t="s">
        <v>208</v>
      </c>
      <c r="H47" s="946">
        <v>0.39583333333333331</v>
      </c>
      <c r="I47" s="947"/>
      <c r="J47" s="948"/>
      <c r="K47" s="952" t="s">
        <v>130</v>
      </c>
      <c r="L47" s="953"/>
      <c r="M47" s="954"/>
      <c r="N47" s="955">
        <v>0</v>
      </c>
      <c r="O47" s="955"/>
      <c r="P47" s="955"/>
      <c r="Q47" s="956" t="s">
        <v>187</v>
      </c>
      <c r="R47" s="956"/>
      <c r="S47" s="956"/>
      <c r="T47" s="955">
        <v>2</v>
      </c>
      <c r="U47" s="955"/>
      <c r="V47" s="955"/>
      <c r="W47" s="957" t="s">
        <v>129</v>
      </c>
      <c r="X47" s="958"/>
      <c r="Y47" s="959"/>
      <c r="Z47" s="960" t="s">
        <v>51</v>
      </c>
      <c r="AA47" s="958"/>
      <c r="AB47" s="959"/>
      <c r="AC47" s="123" t="s">
        <v>277</v>
      </c>
      <c r="AD47" s="116"/>
      <c r="AE47" s="116"/>
    </row>
    <row r="48" spans="1:31" ht="14.25" customHeight="1">
      <c r="A48" s="941"/>
      <c r="B48" s="102"/>
      <c r="C48" s="780"/>
      <c r="D48" s="864"/>
      <c r="E48" s="865"/>
      <c r="F48" s="866"/>
      <c r="G48" s="131"/>
      <c r="H48" s="794"/>
      <c r="I48" s="795"/>
      <c r="J48" s="796"/>
      <c r="K48" s="797"/>
      <c r="L48" s="798"/>
      <c r="M48" s="799"/>
      <c r="N48" s="843"/>
      <c r="O48" s="843"/>
      <c r="P48" s="843"/>
      <c r="Q48" s="854" t="s">
        <v>209</v>
      </c>
      <c r="R48" s="854"/>
      <c r="S48" s="854"/>
      <c r="T48" s="843"/>
      <c r="U48" s="843"/>
      <c r="V48" s="843"/>
      <c r="W48" s="790"/>
      <c r="X48" s="791"/>
      <c r="Y48" s="792"/>
      <c r="Z48" s="793"/>
      <c r="AA48" s="791"/>
      <c r="AB48" s="792"/>
      <c r="AD48" s="116"/>
      <c r="AE48" s="116"/>
    </row>
    <row r="49" spans="1:31" ht="13.5" customHeight="1" thickBot="1">
      <c r="A49" s="942"/>
      <c r="B49" s="103"/>
      <c r="C49" s="895"/>
      <c r="D49" s="867"/>
      <c r="E49" s="868"/>
      <c r="F49" s="869"/>
      <c r="G49" s="133"/>
      <c r="H49" s="918"/>
      <c r="I49" s="919"/>
      <c r="J49" s="920"/>
      <c r="K49" s="912"/>
      <c r="L49" s="913"/>
      <c r="M49" s="914"/>
      <c r="N49" s="890"/>
      <c r="O49" s="890"/>
      <c r="P49" s="890"/>
      <c r="Q49" s="854" t="s">
        <v>209</v>
      </c>
      <c r="R49" s="854"/>
      <c r="S49" s="854"/>
      <c r="T49" s="890"/>
      <c r="U49" s="890"/>
      <c r="V49" s="890"/>
      <c r="W49" s="933"/>
      <c r="X49" s="934"/>
      <c r="Y49" s="935"/>
      <c r="Z49" s="939"/>
      <c r="AA49" s="934"/>
      <c r="AB49" s="935"/>
      <c r="AD49" s="116"/>
      <c r="AE49" s="116"/>
    </row>
    <row r="50" spans="1:31" ht="14.25" customHeight="1">
      <c r="A50" s="97"/>
      <c r="B50" s="97"/>
      <c r="C50" s="98"/>
      <c r="D50" s="896" t="s">
        <v>135</v>
      </c>
      <c r="E50" s="896"/>
      <c r="F50" s="896"/>
      <c r="G50" s="896"/>
      <c r="H50" s="896"/>
      <c r="I50" s="896"/>
      <c r="J50" s="896"/>
      <c r="K50" s="896"/>
      <c r="L50" s="896"/>
      <c r="M50" s="896"/>
      <c r="N50" s="896"/>
      <c r="O50" s="896"/>
      <c r="P50" s="896"/>
      <c r="Q50" s="896"/>
      <c r="R50" s="896"/>
      <c r="S50" s="896"/>
      <c r="T50" s="896"/>
      <c r="U50" s="896"/>
      <c r="V50" s="16"/>
      <c r="W50" s="99"/>
      <c r="X50" s="99"/>
      <c r="Y50" s="99"/>
      <c r="Z50" s="116"/>
      <c r="AA50" s="116"/>
      <c r="AB50" s="116"/>
      <c r="AD50" s="116"/>
      <c r="AE50" s="116"/>
    </row>
    <row r="51" spans="1:31" ht="13.5" customHeight="1">
      <c r="A51" s="13"/>
      <c r="B51" s="13"/>
      <c r="C51" s="13" t="s">
        <v>210</v>
      </c>
      <c r="D51" s="13"/>
      <c r="E51" s="13"/>
      <c r="F51" s="13"/>
      <c r="AD51" s="116"/>
      <c r="AE51" s="116"/>
    </row>
    <row r="52" spans="1:31" ht="13.5" customHeight="1">
      <c r="C52" s="123" t="s">
        <v>211</v>
      </c>
      <c r="AD52" s="116"/>
      <c r="AE52" s="116"/>
    </row>
    <row r="53" spans="1:31" ht="14.25" customHeight="1">
      <c r="C53" s="123" t="s">
        <v>212</v>
      </c>
      <c r="AD53" s="116"/>
      <c r="AE53" s="116"/>
    </row>
    <row r="54" spans="1:31" ht="13.5" customHeight="1">
      <c r="C54" s="123" t="s">
        <v>213</v>
      </c>
      <c r="AD54" s="116"/>
      <c r="AE54" s="116"/>
    </row>
    <row r="55" spans="1:31" ht="13.5" customHeight="1">
      <c r="C55" s="123" t="s">
        <v>214</v>
      </c>
      <c r="AD55" s="116"/>
      <c r="AE55" s="116"/>
    </row>
    <row r="56" spans="1:31" ht="13.5" customHeight="1">
      <c r="AD56" s="116"/>
      <c r="AE56" s="116"/>
    </row>
    <row r="57" spans="1:31" ht="13.5" customHeight="1">
      <c r="AD57" s="116"/>
      <c r="AE57" s="116"/>
    </row>
    <row r="58" spans="1:31" ht="13.5" customHeight="1">
      <c r="AD58" s="116"/>
      <c r="AE58" s="116"/>
    </row>
    <row r="59" spans="1:31" ht="13.5" customHeight="1">
      <c r="AD59" s="116"/>
      <c r="AE59" s="116"/>
    </row>
    <row r="60" spans="1:31" ht="13.5" customHeight="1">
      <c r="AD60" s="116"/>
      <c r="AE60" s="116"/>
    </row>
    <row r="61" spans="1:31" ht="13.5" customHeight="1">
      <c r="AD61" s="116"/>
      <c r="AE61" s="116"/>
    </row>
    <row r="62" spans="1:31" ht="13.5" customHeight="1">
      <c r="AD62" s="116"/>
      <c r="AE62" s="116"/>
    </row>
    <row r="63" spans="1:31" ht="13.5" customHeight="1">
      <c r="AD63" s="116"/>
      <c r="AE63" s="116"/>
    </row>
    <row r="64" spans="1:31" ht="13.5" customHeight="1">
      <c r="A64" s="74"/>
      <c r="B64" s="74"/>
      <c r="C64" s="74"/>
      <c r="AD64" s="116"/>
      <c r="AE64" s="116"/>
    </row>
    <row r="65" spans="1:31" ht="13.5" customHeight="1">
      <c r="A65" s="75"/>
      <c r="B65" s="75"/>
      <c r="C65" s="75"/>
      <c r="AD65" s="116"/>
      <c r="AE65" s="116"/>
    </row>
    <row r="66" spans="1:31" ht="13.5" customHeight="1">
      <c r="A66" s="74"/>
      <c r="B66" s="74"/>
      <c r="C66" s="74"/>
      <c r="D66" s="75"/>
      <c r="E66" s="75"/>
      <c r="F66" s="75"/>
      <c r="G66" s="13"/>
      <c r="H66" s="13"/>
      <c r="I66" s="13"/>
      <c r="J66" s="13"/>
      <c r="K66" s="13"/>
      <c r="L66" s="13"/>
      <c r="M66" s="13"/>
      <c r="N66" s="13"/>
      <c r="O66" s="13"/>
      <c r="P66" s="13"/>
      <c r="Q66" s="13"/>
      <c r="R66" s="13"/>
      <c r="S66" s="13"/>
      <c r="T66" s="13"/>
      <c r="U66" s="13"/>
      <c r="AD66" s="116"/>
      <c r="AE66" s="116"/>
    </row>
    <row r="67" spans="1:31" ht="13.5" customHeight="1">
      <c r="G67" s="135"/>
      <c r="AD67" s="116"/>
      <c r="AE67" s="116"/>
    </row>
    <row r="68" spans="1:31" ht="13.5" customHeight="1">
      <c r="AE68" s="116"/>
    </row>
    <row r="69" spans="1:31" ht="13.5" customHeight="1"/>
  </sheetData>
  <mergeCells count="354">
    <mergeCell ref="D8:F9"/>
    <mergeCell ref="D10:F12"/>
    <mergeCell ref="Q23:S23"/>
    <mergeCell ref="C5:C12"/>
    <mergeCell ref="H14:J14"/>
    <mergeCell ref="D39:F41"/>
    <mergeCell ref="C39:C46"/>
    <mergeCell ref="D34:F34"/>
    <mergeCell ref="K34:M34"/>
    <mergeCell ref="H34:J34"/>
    <mergeCell ref="N34:P34"/>
    <mergeCell ref="D35:F36"/>
    <mergeCell ref="H35:J35"/>
    <mergeCell ref="K35:M35"/>
    <mergeCell ref="N35:P35"/>
    <mergeCell ref="Q35:S35"/>
    <mergeCell ref="H36:J36"/>
    <mergeCell ref="K36:M36"/>
    <mergeCell ref="N36:P36"/>
    <mergeCell ref="Q36:S36"/>
    <mergeCell ref="Q25:S25"/>
    <mergeCell ref="H24:J24"/>
    <mergeCell ref="H20:J20"/>
    <mergeCell ref="C20:C24"/>
    <mergeCell ref="T25:V25"/>
    <mergeCell ref="N16:P16"/>
    <mergeCell ref="N15:P15"/>
    <mergeCell ref="Q15:S15"/>
    <mergeCell ref="K22:M22"/>
    <mergeCell ref="T11:V11"/>
    <mergeCell ref="C25:C27"/>
    <mergeCell ref="D25:F27"/>
    <mergeCell ref="A35:A46"/>
    <mergeCell ref="H39:J39"/>
    <mergeCell ref="K39:M39"/>
    <mergeCell ref="T44:V44"/>
    <mergeCell ref="Q18:S18"/>
    <mergeCell ref="N19:P19"/>
    <mergeCell ref="Q19:S19"/>
    <mergeCell ref="N21:P21"/>
    <mergeCell ref="Q21:S21"/>
    <mergeCell ref="N22:P22"/>
    <mergeCell ref="A15:A24"/>
    <mergeCell ref="H15:J15"/>
    <mergeCell ref="K15:M15"/>
    <mergeCell ref="H17:J17"/>
    <mergeCell ref="K17:M17"/>
    <mergeCell ref="H21:J21"/>
    <mergeCell ref="Z49:AB49"/>
    <mergeCell ref="Z46:AB46"/>
    <mergeCell ref="A47:A49"/>
    <mergeCell ref="C47:C49"/>
    <mergeCell ref="D47:F49"/>
    <mergeCell ref="H47:J47"/>
    <mergeCell ref="K49:M49"/>
    <mergeCell ref="N49:P49"/>
    <mergeCell ref="Q49:S49"/>
    <mergeCell ref="T49:V49"/>
    <mergeCell ref="W49:Y49"/>
    <mergeCell ref="W48:Y48"/>
    <mergeCell ref="H49:J49"/>
    <mergeCell ref="H46:J46"/>
    <mergeCell ref="K47:M47"/>
    <mergeCell ref="N47:P47"/>
    <mergeCell ref="Q47:S47"/>
    <mergeCell ref="T47:V47"/>
    <mergeCell ref="W47:Y47"/>
    <mergeCell ref="H48:J48"/>
    <mergeCell ref="K48:M48"/>
    <mergeCell ref="Z48:AB48"/>
    <mergeCell ref="Z47:AB47"/>
    <mergeCell ref="W44:Y44"/>
    <mergeCell ref="Z44:AB44"/>
    <mergeCell ref="Z45:AB45"/>
    <mergeCell ref="H44:J44"/>
    <mergeCell ref="K44:M44"/>
    <mergeCell ref="N44:P44"/>
    <mergeCell ref="Q44:S44"/>
    <mergeCell ref="N48:P48"/>
    <mergeCell ref="Q48:S48"/>
    <mergeCell ref="T48:V48"/>
    <mergeCell ref="H45:J45"/>
    <mergeCell ref="Q45:S45"/>
    <mergeCell ref="T45:V45"/>
    <mergeCell ref="W45:Y45"/>
    <mergeCell ref="K46:M46"/>
    <mergeCell ref="N46:P46"/>
    <mergeCell ref="Q46:S46"/>
    <mergeCell ref="T46:V46"/>
    <mergeCell ref="W46:Y46"/>
    <mergeCell ref="K45:M45"/>
    <mergeCell ref="N45:P45"/>
    <mergeCell ref="D15:F17"/>
    <mergeCell ref="D18:F19"/>
    <mergeCell ref="D20:F22"/>
    <mergeCell ref="W18:Y18"/>
    <mergeCell ref="Z18:AB18"/>
    <mergeCell ref="W19:Y19"/>
    <mergeCell ref="Z19:AB19"/>
    <mergeCell ref="W24:Y24"/>
    <mergeCell ref="Z23:AB23"/>
    <mergeCell ref="T23:V23"/>
    <mergeCell ref="W23:Y23"/>
    <mergeCell ref="Z22:AB22"/>
    <mergeCell ref="T19:V19"/>
    <mergeCell ref="T18:V18"/>
    <mergeCell ref="T24:V24"/>
    <mergeCell ref="T21:V21"/>
    <mergeCell ref="Z11:AB11"/>
    <mergeCell ref="T17:V17"/>
    <mergeCell ref="W17:Y17"/>
    <mergeCell ref="W8:Y8"/>
    <mergeCell ref="Q9:S9"/>
    <mergeCell ref="T9:V9"/>
    <mergeCell ref="W9:Y9"/>
    <mergeCell ref="Q13:S13"/>
    <mergeCell ref="T13:V13"/>
    <mergeCell ref="W13:Y13"/>
    <mergeCell ref="Z13:AB13"/>
    <mergeCell ref="Q17:S17"/>
    <mergeCell ref="T15:V15"/>
    <mergeCell ref="T16:V16"/>
    <mergeCell ref="Z14:AB14"/>
    <mergeCell ref="Z8:AB8"/>
    <mergeCell ref="Z10:AB10"/>
    <mergeCell ref="Z9:AB9"/>
    <mergeCell ref="Z12:AB12"/>
    <mergeCell ref="K9:M9"/>
    <mergeCell ref="Q22:S22"/>
    <mergeCell ref="N9:P9"/>
    <mergeCell ref="Q16:S16"/>
    <mergeCell ref="Q11:S11"/>
    <mergeCell ref="H7:J7"/>
    <mergeCell ref="K7:M7"/>
    <mergeCell ref="N7:P7"/>
    <mergeCell ref="W5:Y5"/>
    <mergeCell ref="W12:Y12"/>
    <mergeCell ref="W10:Y10"/>
    <mergeCell ref="W11:Y11"/>
    <mergeCell ref="W14:Y14"/>
    <mergeCell ref="H9:J9"/>
    <mergeCell ref="H18:J18"/>
    <mergeCell ref="K18:M18"/>
    <mergeCell ref="H19:J19"/>
    <mergeCell ref="K19:M19"/>
    <mergeCell ref="H22:J22"/>
    <mergeCell ref="K21:M21"/>
    <mergeCell ref="H12:J12"/>
    <mergeCell ref="K11:M11"/>
    <mergeCell ref="Z5:AB5"/>
    <mergeCell ref="Z7:AB7"/>
    <mergeCell ref="Q7:S7"/>
    <mergeCell ref="T7:V7"/>
    <mergeCell ref="W7:Y7"/>
    <mergeCell ref="T5:V5"/>
    <mergeCell ref="D4:F4"/>
    <mergeCell ref="H4:J4"/>
    <mergeCell ref="K4:Y4"/>
    <mergeCell ref="Z4:AB4"/>
    <mergeCell ref="W6:Y6"/>
    <mergeCell ref="Z6:AB6"/>
    <mergeCell ref="D5:F7"/>
    <mergeCell ref="A5:A14"/>
    <mergeCell ref="H5:J5"/>
    <mergeCell ref="K5:M5"/>
    <mergeCell ref="N5:P5"/>
    <mergeCell ref="H6:J6"/>
    <mergeCell ref="K6:M6"/>
    <mergeCell ref="N6:P6"/>
    <mergeCell ref="Q6:S6"/>
    <mergeCell ref="T6:V6"/>
    <mergeCell ref="H8:J8"/>
    <mergeCell ref="K8:M8"/>
    <mergeCell ref="N8:P8"/>
    <mergeCell ref="Q8:S8"/>
    <mergeCell ref="T8:V8"/>
    <mergeCell ref="Q5:S5"/>
    <mergeCell ref="T12:V12"/>
    <mergeCell ref="N11:P11"/>
    <mergeCell ref="H10:J10"/>
    <mergeCell ref="K10:M10"/>
    <mergeCell ref="N10:P10"/>
    <mergeCell ref="Q10:S10"/>
    <mergeCell ref="T10:V10"/>
    <mergeCell ref="T14:V14"/>
    <mergeCell ref="H11:J11"/>
    <mergeCell ref="Z37:AB37"/>
    <mergeCell ref="Z38:AB38"/>
    <mergeCell ref="N33:P33"/>
    <mergeCell ref="Q33:S33"/>
    <mergeCell ref="H13:J13"/>
    <mergeCell ref="K13:M13"/>
    <mergeCell ref="N13:P13"/>
    <mergeCell ref="K27:M27"/>
    <mergeCell ref="H27:J27"/>
    <mergeCell ref="H28:J28"/>
    <mergeCell ref="H32:J32"/>
    <mergeCell ref="H33:J33"/>
    <mergeCell ref="H26:J26"/>
    <mergeCell ref="H29:J29"/>
    <mergeCell ref="K31:M31"/>
    <mergeCell ref="K29:M29"/>
    <mergeCell ref="N18:P18"/>
    <mergeCell ref="N25:P25"/>
    <mergeCell ref="K14:M14"/>
    <mergeCell ref="N14:P14"/>
    <mergeCell ref="Q14:S14"/>
    <mergeCell ref="K24:M24"/>
    <mergeCell ref="H23:J23"/>
    <mergeCell ref="N31:P31"/>
    <mergeCell ref="D50:U50"/>
    <mergeCell ref="W28:Y28"/>
    <mergeCell ref="Z28:AB28"/>
    <mergeCell ref="W30:Y30"/>
    <mergeCell ref="Z30:AB30"/>
    <mergeCell ref="Q28:S28"/>
    <mergeCell ref="H30:J30"/>
    <mergeCell ref="H25:J25"/>
    <mergeCell ref="H31:J31"/>
    <mergeCell ref="T28:V28"/>
    <mergeCell ref="K30:M30"/>
    <mergeCell ref="N30:P30"/>
    <mergeCell ref="Q30:S30"/>
    <mergeCell ref="T30:V30"/>
    <mergeCell ref="W27:Y27"/>
    <mergeCell ref="Z25:AB25"/>
    <mergeCell ref="W39:Y39"/>
    <mergeCell ref="Z39:AB39"/>
    <mergeCell ref="N27:P27"/>
    <mergeCell ref="K28:M28"/>
    <mergeCell ref="N28:P28"/>
    <mergeCell ref="Q40:S40"/>
    <mergeCell ref="T39:V39"/>
    <mergeCell ref="Z32:AB32"/>
    <mergeCell ref="A1:Y1"/>
    <mergeCell ref="Z1:AD2"/>
    <mergeCell ref="W15:Y15"/>
    <mergeCell ref="Z15:AB15"/>
    <mergeCell ref="Z16:AB16"/>
    <mergeCell ref="Z17:AB17"/>
    <mergeCell ref="Z21:AB21"/>
    <mergeCell ref="Z24:AB24"/>
    <mergeCell ref="N20:P20"/>
    <mergeCell ref="Q20:S20"/>
    <mergeCell ref="T20:V20"/>
    <mergeCell ref="W20:Y20"/>
    <mergeCell ref="K20:M20"/>
    <mergeCell ref="K16:M16"/>
    <mergeCell ref="Z20:AB20"/>
    <mergeCell ref="N24:P24"/>
    <mergeCell ref="Q24:S24"/>
    <mergeCell ref="K12:M12"/>
    <mergeCell ref="N12:P12"/>
    <mergeCell ref="Q12:S12"/>
    <mergeCell ref="K23:M23"/>
    <mergeCell ref="D13:F14"/>
    <mergeCell ref="C13:C14"/>
    <mergeCell ref="D23:F24"/>
    <mergeCell ref="A25:A34"/>
    <mergeCell ref="Q34:S34"/>
    <mergeCell ref="D42:F43"/>
    <mergeCell ref="D44:F46"/>
    <mergeCell ref="T29:V29"/>
    <mergeCell ref="W29:Y29"/>
    <mergeCell ref="Z29:AB29"/>
    <mergeCell ref="K25:M25"/>
    <mergeCell ref="W25:Y25"/>
    <mergeCell ref="K26:M26"/>
    <mergeCell ref="N26:P26"/>
    <mergeCell ref="Q26:S26"/>
    <mergeCell ref="T26:V26"/>
    <mergeCell ref="T31:V31"/>
    <mergeCell ref="W31:Y31"/>
    <mergeCell ref="Z31:AB31"/>
    <mergeCell ref="W33:Y33"/>
    <mergeCell ref="Z33:AB33"/>
    <mergeCell ref="H40:J40"/>
    <mergeCell ref="K40:M40"/>
    <mergeCell ref="N40:P40"/>
    <mergeCell ref="T40:V40"/>
    <mergeCell ref="Z36:AB36"/>
    <mergeCell ref="Q27:S27"/>
    <mergeCell ref="Z26:AB26"/>
    <mergeCell ref="W21:Y21"/>
    <mergeCell ref="T22:V22"/>
    <mergeCell ref="W22:Y22"/>
    <mergeCell ref="W16:Y16"/>
    <mergeCell ref="N23:P23"/>
    <mergeCell ref="N17:P17"/>
    <mergeCell ref="H16:J16"/>
    <mergeCell ref="Z41:AB41"/>
    <mergeCell ref="T27:V27"/>
    <mergeCell ref="W34:Y34"/>
    <mergeCell ref="Z34:AB34"/>
    <mergeCell ref="T34:V34"/>
    <mergeCell ref="T35:V35"/>
    <mergeCell ref="W35:Y35"/>
    <mergeCell ref="Z35:AB35"/>
    <mergeCell ref="T36:V36"/>
    <mergeCell ref="W36:Y36"/>
    <mergeCell ref="Q39:S39"/>
    <mergeCell ref="Q32:S32"/>
    <mergeCell ref="T33:V33"/>
    <mergeCell ref="Z27:AB27"/>
    <mergeCell ref="Q31:S31"/>
    <mergeCell ref="Q29:S29"/>
    <mergeCell ref="C15:C19"/>
    <mergeCell ref="K32:M32"/>
    <mergeCell ref="K33:M33"/>
    <mergeCell ref="N32:P32"/>
    <mergeCell ref="N39:P39"/>
    <mergeCell ref="W42:Y42"/>
    <mergeCell ref="H42:J42"/>
    <mergeCell ref="K42:M42"/>
    <mergeCell ref="N42:P42"/>
    <mergeCell ref="Q37:S37"/>
    <mergeCell ref="T37:V37"/>
    <mergeCell ref="W37:Y37"/>
    <mergeCell ref="H38:J38"/>
    <mergeCell ref="K38:M38"/>
    <mergeCell ref="N38:P38"/>
    <mergeCell ref="Q38:S38"/>
    <mergeCell ref="T38:V38"/>
    <mergeCell ref="W38:Y38"/>
    <mergeCell ref="W26:Y26"/>
    <mergeCell ref="Q42:S42"/>
    <mergeCell ref="T42:V42"/>
    <mergeCell ref="T32:V32"/>
    <mergeCell ref="W32:Y32"/>
    <mergeCell ref="N29:P29"/>
    <mergeCell ref="Z42:AB42"/>
    <mergeCell ref="H43:J43"/>
    <mergeCell ref="C28:C33"/>
    <mergeCell ref="D28:F30"/>
    <mergeCell ref="D31:F33"/>
    <mergeCell ref="K43:M43"/>
    <mergeCell ref="N43:P43"/>
    <mergeCell ref="Q43:S43"/>
    <mergeCell ref="T43:V43"/>
    <mergeCell ref="W43:Y43"/>
    <mergeCell ref="Z43:AB43"/>
    <mergeCell ref="W40:Y40"/>
    <mergeCell ref="Z40:AB40"/>
    <mergeCell ref="H41:J41"/>
    <mergeCell ref="K41:M41"/>
    <mergeCell ref="N41:P41"/>
    <mergeCell ref="Q41:S41"/>
    <mergeCell ref="T41:V41"/>
    <mergeCell ref="W41:Y41"/>
    <mergeCell ref="C35:C38"/>
    <mergeCell ref="D37:F38"/>
    <mergeCell ref="H37:J37"/>
    <mergeCell ref="K37:M37"/>
    <mergeCell ref="N37:P37"/>
  </mergeCells>
  <phoneticPr fontId="2"/>
  <pageMargins left="0.70866141732283472" right="0.70866141732283472" top="0.74803149606299213" bottom="0.74803149606299213" header="0.31496062992125984" footer="0.31496062992125984"/>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X295"/>
  <sheetViews>
    <sheetView topLeftCell="AG67" workbookViewId="0">
      <selection activeCell="CR38" sqref="CR38"/>
    </sheetView>
  </sheetViews>
  <sheetFormatPr defaultRowHeight="13.5"/>
  <cols>
    <col min="1" max="1" width="3.75" style="13" customWidth="1"/>
    <col min="2" max="2" width="4.375" style="195" customWidth="1"/>
    <col min="3" max="3" width="5" style="13" customWidth="1"/>
    <col min="4" max="6" width="2.875" style="13" customWidth="1"/>
    <col min="7" max="7" width="5.625" style="281" customWidth="1"/>
    <col min="8" max="8" width="6.375" style="13" bestFit="1" customWidth="1"/>
    <col min="9" max="11" width="2.625" style="13" customWidth="1"/>
    <col min="12" max="17" width="2.5" style="13" customWidth="1"/>
    <col min="18" max="20" width="2.75" style="13" customWidth="1"/>
    <col min="21" max="23" width="2.625" style="13" customWidth="1"/>
    <col min="24" max="24" width="8.125" style="13" bestFit="1" customWidth="1"/>
    <col min="25" max="25" width="3.5" style="13" bestFit="1" customWidth="1"/>
    <col min="26" max="26" width="4.375" style="195" customWidth="1"/>
    <col min="27" max="27" width="6" style="13" bestFit="1" customWidth="1"/>
    <col min="28" max="30" width="2.875" style="13" customWidth="1"/>
    <col min="31" max="31" width="5.625" style="13" customWidth="1"/>
    <col min="32" max="32" width="6.375" style="13" bestFit="1" customWidth="1"/>
    <col min="33" max="35" width="2.625" style="13" customWidth="1"/>
    <col min="36" max="41" width="2.5" style="13" customWidth="1"/>
    <col min="42" max="44" width="2.75" style="13" customWidth="1"/>
    <col min="45" max="47" width="2.625" style="13" customWidth="1"/>
    <col min="48" max="48" width="8" style="13" bestFit="1" customWidth="1"/>
    <col min="49" max="49" width="3.5" style="13" bestFit="1" customWidth="1"/>
    <col min="50" max="50" width="4.375" style="195" customWidth="1"/>
    <col min="51" max="51" width="5" style="13" customWidth="1"/>
    <col min="52" max="54" width="3" style="13" customWidth="1"/>
    <col min="55" max="55" width="5.625" style="13" bestFit="1" customWidth="1"/>
    <col min="56" max="56" width="6.375" style="13" bestFit="1" customWidth="1"/>
    <col min="57" max="71" width="2.625" style="13" customWidth="1"/>
    <col min="72" max="72" width="8.5" style="13" customWidth="1"/>
    <col min="73" max="73" width="3" style="13" customWidth="1"/>
    <col min="74" max="74" width="5.25" style="195" bestFit="1" customWidth="1"/>
    <col min="75" max="75" width="5.875" style="13" bestFit="1" customWidth="1"/>
    <col min="76" max="78" width="2.875" style="13" customWidth="1"/>
    <col min="79" max="79" width="5.625" style="281" bestFit="1" customWidth="1"/>
    <col min="80" max="80" width="6.375" style="13" bestFit="1" customWidth="1"/>
    <col min="81" max="83" width="2.625" style="13" customWidth="1"/>
    <col min="84" max="89" width="2.5" style="13" customWidth="1"/>
    <col min="90" max="95" width="2.75" style="13" customWidth="1"/>
    <col min="96" max="96" width="8.625" style="313" customWidth="1"/>
    <col min="97" max="101" width="2.5" style="13" customWidth="1"/>
    <col min="102" max="16384" width="9" style="13"/>
  </cols>
  <sheetData>
    <row r="1" spans="1:101" ht="17.25">
      <c r="A1" s="1302" t="s">
        <v>357</v>
      </c>
      <c r="B1" s="1302"/>
      <c r="C1" s="1302"/>
      <c r="D1" s="1302"/>
      <c r="E1" s="1302"/>
      <c r="F1" s="1302"/>
      <c r="G1" s="1302"/>
      <c r="H1" s="1302"/>
      <c r="I1" s="1302"/>
      <c r="J1" s="1302"/>
      <c r="K1" s="1302"/>
      <c r="L1" s="1302"/>
      <c r="M1" s="1302"/>
      <c r="N1" s="1302"/>
      <c r="O1" s="1302"/>
      <c r="P1" s="1302"/>
      <c r="Q1" s="1302"/>
      <c r="R1" s="1302"/>
      <c r="S1" s="1302"/>
      <c r="T1" s="1302"/>
      <c r="U1" s="1302"/>
      <c r="V1" s="1302"/>
      <c r="W1" s="1302"/>
      <c r="X1" s="1302"/>
      <c r="Y1" s="1302"/>
      <c r="Z1" s="1302"/>
      <c r="AA1" s="1303" t="s">
        <v>605</v>
      </c>
      <c r="AB1" s="1303"/>
      <c r="AC1" s="1303"/>
      <c r="AD1" s="1303"/>
      <c r="AE1" s="1303"/>
      <c r="AF1" s="1303"/>
      <c r="AG1" s="1303"/>
      <c r="AH1" s="1303"/>
      <c r="AI1" s="1303"/>
      <c r="AJ1" s="1303"/>
      <c r="AK1" s="1303"/>
      <c r="AL1" s="1303"/>
      <c r="AM1" s="1303"/>
      <c r="BU1" s="196"/>
      <c r="BV1" s="197"/>
      <c r="BW1" s="196"/>
      <c r="BX1" s="196"/>
      <c r="BY1" s="196"/>
      <c r="BZ1" s="196"/>
      <c r="CA1" s="198"/>
      <c r="CB1" s="196"/>
      <c r="CC1" s="196"/>
      <c r="CD1" s="196"/>
      <c r="CE1" s="196"/>
      <c r="CF1" s="196"/>
      <c r="CG1" s="196"/>
      <c r="CH1" s="196"/>
      <c r="CI1" s="196"/>
      <c r="CJ1" s="196"/>
      <c r="CK1" s="196"/>
      <c r="CL1" s="196"/>
      <c r="CM1" s="196"/>
      <c r="CN1" s="196"/>
      <c r="CO1" s="196"/>
      <c r="CP1" s="196"/>
      <c r="CQ1" s="196"/>
      <c r="CR1" s="199"/>
      <c r="CS1" s="196"/>
      <c r="CT1" s="196"/>
      <c r="CU1" s="196"/>
      <c r="CV1" s="196"/>
      <c r="CW1" s="196"/>
    </row>
    <row r="2" spans="1:101" ht="7.5" customHeight="1">
      <c r="A2" s="200"/>
      <c r="B2" s="201"/>
      <c r="C2" s="200"/>
      <c r="D2" s="200"/>
      <c r="E2" s="200"/>
      <c r="F2" s="200"/>
      <c r="G2" s="202"/>
      <c r="H2" s="200"/>
      <c r="I2" s="200"/>
      <c r="J2" s="200"/>
      <c r="K2" s="200"/>
      <c r="L2" s="200"/>
      <c r="M2" s="200"/>
      <c r="N2" s="200"/>
      <c r="O2" s="200"/>
      <c r="P2" s="200"/>
      <c r="Q2" s="200"/>
      <c r="R2" s="200"/>
      <c r="S2" s="200"/>
      <c r="T2" s="200"/>
      <c r="U2" s="200"/>
      <c r="V2" s="200"/>
      <c r="W2" s="200"/>
      <c r="X2" s="200"/>
      <c r="BU2" s="196"/>
      <c r="BV2" s="197"/>
      <c r="BW2" s="196"/>
      <c r="BX2" s="196"/>
      <c r="BY2" s="196"/>
      <c r="BZ2" s="196"/>
      <c r="CA2" s="198"/>
      <c r="CB2" s="196"/>
      <c r="CC2" s="196"/>
      <c r="CD2" s="196"/>
      <c r="CE2" s="196"/>
      <c r="CF2" s="196"/>
      <c r="CG2" s="196"/>
      <c r="CH2" s="196"/>
      <c r="CI2" s="196"/>
      <c r="CJ2" s="196"/>
      <c r="CK2" s="196"/>
      <c r="CL2" s="196"/>
      <c r="CM2" s="196"/>
      <c r="CN2" s="196"/>
      <c r="CO2" s="196"/>
      <c r="CP2" s="196"/>
      <c r="CQ2" s="196"/>
      <c r="CR2" s="199"/>
      <c r="CS2" s="196"/>
      <c r="CT2" s="196"/>
      <c r="CU2" s="196"/>
      <c r="CV2" s="196"/>
      <c r="CW2" s="196"/>
    </row>
    <row r="3" spans="1:101" ht="14.25" thickBot="1">
      <c r="A3" s="203"/>
      <c r="B3" s="204"/>
      <c r="C3" s="203"/>
      <c r="D3" s="203"/>
      <c r="E3" s="203"/>
      <c r="F3" s="203"/>
      <c r="G3" s="205"/>
      <c r="H3" s="203"/>
      <c r="I3" s="203"/>
      <c r="J3" s="203"/>
      <c r="K3" s="203"/>
      <c r="L3" s="203"/>
      <c r="M3" s="203"/>
      <c r="N3" s="203"/>
      <c r="O3" s="203"/>
      <c r="P3" s="203"/>
      <c r="Q3" s="206"/>
      <c r="R3" s="206"/>
      <c r="S3" s="206"/>
      <c r="T3" s="206"/>
      <c r="U3" s="206"/>
      <c r="V3" s="206"/>
      <c r="W3" s="206"/>
      <c r="X3" s="206"/>
      <c r="BU3" s="203"/>
      <c r="BV3" s="204"/>
      <c r="BW3" s="203"/>
      <c r="BX3" s="203"/>
      <c r="BY3" s="203"/>
      <c r="BZ3" s="203"/>
      <c r="CA3" s="207"/>
      <c r="CB3" s="203"/>
      <c r="CC3" s="203"/>
      <c r="CD3" s="203"/>
      <c r="CE3" s="203"/>
      <c r="CF3" s="203"/>
      <c r="CG3" s="203"/>
      <c r="CH3" s="203"/>
      <c r="CI3" s="203"/>
      <c r="CJ3" s="203"/>
      <c r="CK3" s="203"/>
      <c r="CL3" s="203"/>
      <c r="CM3" s="203"/>
      <c r="CN3" s="203"/>
      <c r="CO3" s="203"/>
      <c r="CP3" s="203"/>
      <c r="CQ3" s="203"/>
      <c r="CR3" s="208"/>
      <c r="CS3" s="203"/>
      <c r="CT3" s="203"/>
      <c r="CU3" s="203"/>
      <c r="CV3" s="203"/>
      <c r="CW3" s="203"/>
    </row>
    <row r="4" spans="1:101" ht="14.25" thickBot="1">
      <c r="A4" s="209" t="s">
        <v>11</v>
      </c>
      <c r="B4" s="210" t="s">
        <v>358</v>
      </c>
      <c r="C4" s="211" t="s">
        <v>12</v>
      </c>
      <c r="D4" s="1299" t="s">
        <v>13</v>
      </c>
      <c r="E4" s="1297"/>
      <c r="F4" s="1300"/>
      <c r="G4" s="212" t="s">
        <v>359</v>
      </c>
      <c r="H4" s="169" t="s">
        <v>14</v>
      </c>
      <c r="I4" s="925" t="s">
        <v>15</v>
      </c>
      <c r="J4" s="926"/>
      <c r="K4" s="926"/>
      <c r="L4" s="926"/>
      <c r="M4" s="926"/>
      <c r="N4" s="926"/>
      <c r="O4" s="926"/>
      <c r="P4" s="926"/>
      <c r="Q4" s="926"/>
      <c r="R4" s="926"/>
      <c r="S4" s="926"/>
      <c r="T4" s="928"/>
      <c r="U4" s="1304" t="s">
        <v>16</v>
      </c>
      <c r="V4" s="1305"/>
      <c r="W4" s="1306"/>
      <c r="X4" s="16"/>
      <c r="Y4" s="209" t="s">
        <v>11</v>
      </c>
      <c r="Z4" s="213" t="s">
        <v>360</v>
      </c>
      <c r="AA4" s="211" t="s">
        <v>12</v>
      </c>
      <c r="AB4" s="1299" t="s">
        <v>13</v>
      </c>
      <c r="AC4" s="1297"/>
      <c r="AD4" s="1300"/>
      <c r="AE4" s="212" t="s">
        <v>361</v>
      </c>
      <c r="AF4" s="214" t="s">
        <v>14</v>
      </c>
      <c r="AG4" s="1299" t="s">
        <v>15</v>
      </c>
      <c r="AH4" s="1297"/>
      <c r="AI4" s="1297"/>
      <c r="AJ4" s="1297"/>
      <c r="AK4" s="1297"/>
      <c r="AL4" s="1297"/>
      <c r="AM4" s="1297"/>
      <c r="AN4" s="1297"/>
      <c r="AO4" s="1297"/>
      <c r="AP4" s="1297"/>
      <c r="AQ4" s="1297"/>
      <c r="AR4" s="1298"/>
      <c r="AS4" s="1296" t="s">
        <v>16</v>
      </c>
      <c r="AT4" s="1297"/>
      <c r="AU4" s="1298"/>
      <c r="AV4" s="16"/>
      <c r="AW4" s="209" t="s">
        <v>11</v>
      </c>
      <c r="AX4" s="213" t="s">
        <v>362</v>
      </c>
      <c r="AY4" s="211" t="s">
        <v>12</v>
      </c>
      <c r="AZ4" s="1299" t="s">
        <v>13</v>
      </c>
      <c r="BA4" s="1297"/>
      <c r="BB4" s="1300"/>
      <c r="BC4" s="212" t="s">
        <v>363</v>
      </c>
      <c r="BD4" s="169" t="s">
        <v>14</v>
      </c>
      <c r="BE4" s="925" t="s">
        <v>15</v>
      </c>
      <c r="BF4" s="926"/>
      <c r="BG4" s="926"/>
      <c r="BH4" s="926"/>
      <c r="BI4" s="926"/>
      <c r="BJ4" s="926"/>
      <c r="BK4" s="926"/>
      <c r="BL4" s="926"/>
      <c r="BM4" s="926"/>
      <c r="BN4" s="926"/>
      <c r="BO4" s="926"/>
      <c r="BP4" s="928"/>
      <c r="BQ4" s="929" t="s">
        <v>16</v>
      </c>
      <c r="BR4" s="926"/>
      <c r="BS4" s="928"/>
      <c r="BT4" s="16"/>
      <c r="BU4" s="209" t="s">
        <v>11</v>
      </c>
      <c r="BV4" s="213" t="s">
        <v>360</v>
      </c>
      <c r="BW4" s="211" t="s">
        <v>12</v>
      </c>
      <c r="BX4" s="1299" t="s">
        <v>13</v>
      </c>
      <c r="BY4" s="1297"/>
      <c r="BZ4" s="1300"/>
      <c r="CA4" s="212" t="s">
        <v>361</v>
      </c>
      <c r="CB4" s="169" t="s">
        <v>14</v>
      </c>
      <c r="CC4" s="925" t="s">
        <v>15</v>
      </c>
      <c r="CD4" s="926"/>
      <c r="CE4" s="926"/>
      <c r="CF4" s="926"/>
      <c r="CG4" s="926"/>
      <c r="CH4" s="926"/>
      <c r="CI4" s="926"/>
      <c r="CJ4" s="926"/>
      <c r="CK4" s="926"/>
      <c r="CL4" s="926"/>
      <c r="CM4" s="926"/>
      <c r="CN4" s="928"/>
      <c r="CO4" s="929" t="s">
        <v>16</v>
      </c>
      <c r="CP4" s="926"/>
      <c r="CQ4" s="928"/>
      <c r="CR4" s="215"/>
      <c r="CS4" s="16"/>
      <c r="CT4" s="16"/>
      <c r="CU4" s="16"/>
      <c r="CV4" s="16"/>
      <c r="CW4" s="16"/>
    </row>
    <row r="5" spans="1:101" ht="14.25" customHeight="1">
      <c r="A5" s="940" t="s">
        <v>364</v>
      </c>
      <c r="B5" s="216">
        <v>41</v>
      </c>
      <c r="C5" s="1197" t="s">
        <v>365</v>
      </c>
      <c r="D5" s="1168" t="s">
        <v>366</v>
      </c>
      <c r="E5" s="1169"/>
      <c r="F5" s="1170"/>
      <c r="G5" s="358" t="s">
        <v>367</v>
      </c>
      <c r="H5" s="359">
        <v>0.39583333333333331</v>
      </c>
      <c r="I5" s="1198" t="s">
        <v>130</v>
      </c>
      <c r="J5" s="1172"/>
      <c r="K5" s="1199"/>
      <c r="L5" s="1187">
        <v>3</v>
      </c>
      <c r="M5" s="1187"/>
      <c r="N5" s="1187" t="s">
        <v>368</v>
      </c>
      <c r="O5" s="1187"/>
      <c r="P5" s="1187">
        <v>1</v>
      </c>
      <c r="Q5" s="1187"/>
      <c r="R5" s="1171" t="s">
        <v>51</v>
      </c>
      <c r="S5" s="1172"/>
      <c r="T5" s="1173"/>
      <c r="U5" s="1195" t="s">
        <v>150</v>
      </c>
      <c r="V5" s="1172"/>
      <c r="W5" s="1173"/>
      <c r="X5" s="116"/>
      <c r="Y5" s="1131" t="s">
        <v>369</v>
      </c>
      <c r="Z5" s="216">
        <v>129</v>
      </c>
      <c r="AA5" s="1197" t="s">
        <v>370</v>
      </c>
      <c r="AB5" s="1168" t="s">
        <v>129</v>
      </c>
      <c r="AC5" s="1169"/>
      <c r="AD5" s="1170"/>
      <c r="AE5" s="392" t="s">
        <v>371</v>
      </c>
      <c r="AF5" s="359" t="s">
        <v>372</v>
      </c>
      <c r="AG5" s="1124" t="s">
        <v>82</v>
      </c>
      <c r="AH5" s="1125"/>
      <c r="AI5" s="1126"/>
      <c r="AJ5" s="1127">
        <v>1</v>
      </c>
      <c r="AK5" s="1128"/>
      <c r="AL5" s="1187" t="s">
        <v>373</v>
      </c>
      <c r="AM5" s="1187"/>
      <c r="AN5" s="1127">
        <v>0</v>
      </c>
      <c r="AO5" s="1128"/>
      <c r="AP5" s="1193" t="s">
        <v>129</v>
      </c>
      <c r="AQ5" s="1186"/>
      <c r="AR5" s="1194"/>
      <c r="AS5" s="1145" t="s">
        <v>140</v>
      </c>
      <c r="AT5" s="1125"/>
      <c r="AU5" s="1146"/>
      <c r="AV5" s="116"/>
      <c r="AW5" s="1131" t="s">
        <v>374</v>
      </c>
      <c r="AX5" s="218">
        <v>217</v>
      </c>
      <c r="AY5" s="806" t="s">
        <v>375</v>
      </c>
      <c r="AZ5" s="1168" t="s">
        <v>376</v>
      </c>
      <c r="BA5" s="1169"/>
      <c r="BB5" s="1170"/>
      <c r="BC5" s="392" t="s">
        <v>377</v>
      </c>
      <c r="BD5" s="359">
        <v>0.39583333333333331</v>
      </c>
      <c r="BE5" s="1124" t="s">
        <v>326</v>
      </c>
      <c r="BF5" s="1125"/>
      <c r="BG5" s="1126"/>
      <c r="BH5" s="1187">
        <v>2</v>
      </c>
      <c r="BI5" s="1187"/>
      <c r="BJ5" s="1187" t="s">
        <v>378</v>
      </c>
      <c r="BK5" s="1187"/>
      <c r="BL5" s="1187">
        <v>1</v>
      </c>
      <c r="BM5" s="1187"/>
      <c r="BN5" s="1249" t="s">
        <v>332</v>
      </c>
      <c r="BO5" s="1125"/>
      <c r="BP5" s="1146"/>
      <c r="BQ5" s="1145" t="s">
        <v>148</v>
      </c>
      <c r="BR5" s="1125"/>
      <c r="BS5" s="1146"/>
      <c r="BT5" s="446"/>
      <c r="BU5" s="1131" t="s">
        <v>21</v>
      </c>
      <c r="BV5" s="218"/>
      <c r="BW5" s="806" t="s">
        <v>379</v>
      </c>
      <c r="BX5" s="219"/>
      <c r="BY5" s="220"/>
      <c r="BZ5" s="221"/>
      <c r="CA5" s="217"/>
      <c r="CB5" s="167"/>
      <c r="CC5" s="1041"/>
      <c r="CD5" s="874"/>
      <c r="CE5" s="1042"/>
      <c r="CF5" s="916"/>
      <c r="CG5" s="916"/>
      <c r="CH5" s="916" t="s">
        <v>380</v>
      </c>
      <c r="CI5" s="916"/>
      <c r="CJ5" s="916"/>
      <c r="CK5" s="916"/>
      <c r="CL5" s="873"/>
      <c r="CM5" s="874"/>
      <c r="CN5" s="875"/>
      <c r="CO5" s="878"/>
      <c r="CP5" s="874"/>
      <c r="CQ5" s="875"/>
      <c r="CR5" s="215"/>
      <c r="CS5" s="16"/>
      <c r="CT5" s="16"/>
      <c r="CU5" s="116"/>
      <c r="CV5" s="116"/>
      <c r="CW5" s="116"/>
    </row>
    <row r="6" spans="1:101" ht="14.25" customHeight="1" thickBot="1">
      <c r="A6" s="941"/>
      <c r="B6" s="222">
        <v>42</v>
      </c>
      <c r="C6" s="1081"/>
      <c r="D6" s="1102"/>
      <c r="E6" s="1103"/>
      <c r="F6" s="1104"/>
      <c r="G6" s="360" t="s">
        <v>381</v>
      </c>
      <c r="H6" s="353">
        <v>0.47916666666666669</v>
      </c>
      <c r="I6" s="1043" t="s">
        <v>150</v>
      </c>
      <c r="J6" s="1044"/>
      <c r="K6" s="1045"/>
      <c r="L6" s="998">
        <v>6</v>
      </c>
      <c r="M6" s="998"/>
      <c r="N6" s="998" t="s">
        <v>378</v>
      </c>
      <c r="O6" s="998"/>
      <c r="P6" s="998">
        <v>0</v>
      </c>
      <c r="Q6" s="998"/>
      <c r="R6" s="1244" t="s">
        <v>143</v>
      </c>
      <c r="S6" s="1044"/>
      <c r="T6" s="1077"/>
      <c r="U6" s="1076" t="s">
        <v>130</v>
      </c>
      <c r="V6" s="1044"/>
      <c r="W6" s="1077"/>
      <c r="X6" s="116"/>
      <c r="Y6" s="1132"/>
      <c r="Z6" s="222">
        <v>130</v>
      </c>
      <c r="AA6" s="1081"/>
      <c r="AB6" s="1102"/>
      <c r="AC6" s="1103"/>
      <c r="AD6" s="1104"/>
      <c r="AE6" s="393" t="s">
        <v>382</v>
      </c>
      <c r="AF6" s="353" t="s">
        <v>383</v>
      </c>
      <c r="AG6" s="985" t="s">
        <v>140</v>
      </c>
      <c r="AH6" s="986"/>
      <c r="AI6" s="987"/>
      <c r="AJ6" s="996">
        <v>0</v>
      </c>
      <c r="AK6" s="997"/>
      <c r="AL6" s="998" t="s">
        <v>384</v>
      </c>
      <c r="AM6" s="998"/>
      <c r="AN6" s="996">
        <v>1</v>
      </c>
      <c r="AO6" s="997"/>
      <c r="AP6" s="1004" t="s">
        <v>72</v>
      </c>
      <c r="AQ6" s="1005"/>
      <c r="AR6" s="1006"/>
      <c r="AS6" s="1014" t="s">
        <v>318</v>
      </c>
      <c r="AT6" s="986"/>
      <c r="AU6" s="1015"/>
      <c r="AV6" s="116"/>
      <c r="AW6" s="1132"/>
      <c r="AX6" s="223">
        <v>218</v>
      </c>
      <c r="AY6" s="780"/>
      <c r="AZ6" s="1102"/>
      <c r="BA6" s="1103"/>
      <c r="BB6" s="1104"/>
      <c r="BC6" s="393" t="s">
        <v>385</v>
      </c>
      <c r="BD6" s="353">
        <v>0.47916666666666669</v>
      </c>
      <c r="BE6" s="1024" t="s">
        <v>133</v>
      </c>
      <c r="BF6" s="1005"/>
      <c r="BG6" s="1005"/>
      <c r="BH6" s="998">
        <v>6</v>
      </c>
      <c r="BI6" s="998"/>
      <c r="BJ6" s="998" t="s">
        <v>386</v>
      </c>
      <c r="BK6" s="998"/>
      <c r="BL6" s="998">
        <v>0</v>
      </c>
      <c r="BM6" s="998"/>
      <c r="BN6" s="1004" t="s">
        <v>148</v>
      </c>
      <c r="BO6" s="1005"/>
      <c r="BP6" s="1005"/>
      <c r="BQ6" s="1014" t="s">
        <v>318</v>
      </c>
      <c r="BR6" s="986"/>
      <c r="BS6" s="1015"/>
      <c r="BT6" s="446"/>
      <c r="BU6" s="1132"/>
      <c r="BV6" s="224"/>
      <c r="BW6" s="780"/>
      <c r="BX6" s="225"/>
      <c r="BY6" s="226"/>
      <c r="BZ6" s="227"/>
      <c r="CA6" s="228"/>
      <c r="CB6" s="168"/>
      <c r="CC6" s="1301"/>
      <c r="CD6" s="1280"/>
      <c r="CE6" s="1280"/>
      <c r="CF6" s="882"/>
      <c r="CG6" s="882"/>
      <c r="CH6" s="882" t="s">
        <v>387</v>
      </c>
      <c r="CI6" s="882"/>
      <c r="CJ6" s="882"/>
      <c r="CK6" s="882"/>
      <c r="CL6" s="1279"/>
      <c r="CM6" s="1280"/>
      <c r="CN6" s="1280"/>
      <c r="CO6" s="921"/>
      <c r="CP6" s="885"/>
      <c r="CQ6" s="886"/>
      <c r="CR6" s="215"/>
      <c r="CS6" s="16"/>
      <c r="CT6" s="16"/>
      <c r="CU6" s="116"/>
      <c r="CV6" s="116"/>
      <c r="CW6" s="116"/>
    </row>
    <row r="7" spans="1:101" ht="14.25" customHeight="1">
      <c r="A7" s="941"/>
      <c r="B7" s="222">
        <v>43</v>
      </c>
      <c r="C7" s="1081"/>
      <c r="D7" s="1011"/>
      <c r="E7" s="1012"/>
      <c r="F7" s="1013"/>
      <c r="G7" s="353" t="s">
        <v>388</v>
      </c>
      <c r="H7" s="353">
        <v>0.5625</v>
      </c>
      <c r="I7" s="1082" t="s">
        <v>131</v>
      </c>
      <c r="J7" s="1061"/>
      <c r="K7" s="1061"/>
      <c r="L7" s="998">
        <v>2</v>
      </c>
      <c r="M7" s="998"/>
      <c r="N7" s="998" t="s">
        <v>389</v>
      </c>
      <c r="O7" s="998"/>
      <c r="P7" s="998">
        <v>0</v>
      </c>
      <c r="Q7" s="998"/>
      <c r="R7" s="1060" t="s">
        <v>133</v>
      </c>
      <c r="S7" s="1061"/>
      <c r="T7" s="1061"/>
      <c r="U7" s="1076" t="s">
        <v>143</v>
      </c>
      <c r="V7" s="1044"/>
      <c r="W7" s="1077"/>
      <c r="X7" s="116"/>
      <c r="Y7" s="1132"/>
      <c r="Z7" s="222">
        <v>131</v>
      </c>
      <c r="AA7" s="1081"/>
      <c r="AB7" s="1011"/>
      <c r="AC7" s="1012"/>
      <c r="AD7" s="1013"/>
      <c r="AE7" s="393" t="s">
        <v>390</v>
      </c>
      <c r="AF7" s="353" t="s">
        <v>391</v>
      </c>
      <c r="AG7" s="985" t="s">
        <v>318</v>
      </c>
      <c r="AH7" s="986"/>
      <c r="AI7" s="987"/>
      <c r="AJ7" s="996">
        <v>0</v>
      </c>
      <c r="AK7" s="997"/>
      <c r="AL7" s="998" t="s">
        <v>392</v>
      </c>
      <c r="AM7" s="998"/>
      <c r="AN7" s="996">
        <v>3</v>
      </c>
      <c r="AO7" s="997"/>
      <c r="AP7" s="1004" t="s">
        <v>323</v>
      </c>
      <c r="AQ7" s="1005"/>
      <c r="AR7" s="1006"/>
      <c r="AS7" s="1014" t="s">
        <v>129</v>
      </c>
      <c r="AT7" s="986"/>
      <c r="AU7" s="1015"/>
      <c r="AV7" s="116"/>
      <c r="AW7" s="1132"/>
      <c r="AX7" s="223">
        <v>219</v>
      </c>
      <c r="AY7" s="780"/>
      <c r="AZ7" s="1102"/>
      <c r="BA7" s="1103"/>
      <c r="BB7" s="1104"/>
      <c r="BC7" s="393" t="s">
        <v>393</v>
      </c>
      <c r="BD7" s="353">
        <v>0.5625</v>
      </c>
      <c r="BE7" s="985" t="s">
        <v>318</v>
      </c>
      <c r="BF7" s="986"/>
      <c r="BG7" s="987"/>
      <c r="BH7" s="996">
        <v>2</v>
      </c>
      <c r="BI7" s="997"/>
      <c r="BJ7" s="998" t="s">
        <v>368</v>
      </c>
      <c r="BK7" s="998"/>
      <c r="BL7" s="996">
        <v>3</v>
      </c>
      <c r="BM7" s="997"/>
      <c r="BN7" s="1004" t="s">
        <v>321</v>
      </c>
      <c r="BO7" s="1005"/>
      <c r="BP7" s="1006"/>
      <c r="BQ7" s="1014" t="s">
        <v>324</v>
      </c>
      <c r="BR7" s="986"/>
      <c r="BS7" s="1015"/>
      <c r="BT7" s="446"/>
      <c r="BU7" s="1132"/>
      <c r="BV7" s="449">
        <v>282</v>
      </c>
      <c r="BW7" s="806" t="s">
        <v>394</v>
      </c>
      <c r="BX7" s="1285" t="s">
        <v>131</v>
      </c>
      <c r="BY7" s="1286"/>
      <c r="BZ7" s="1287"/>
      <c r="CA7" s="359" t="s">
        <v>395</v>
      </c>
      <c r="CB7" s="359" t="s">
        <v>396</v>
      </c>
      <c r="CC7" s="1124" t="s">
        <v>329</v>
      </c>
      <c r="CD7" s="1125"/>
      <c r="CE7" s="1126"/>
      <c r="CF7" s="1127">
        <v>0</v>
      </c>
      <c r="CG7" s="1128"/>
      <c r="CH7" s="1187" t="s">
        <v>386</v>
      </c>
      <c r="CI7" s="1187"/>
      <c r="CJ7" s="1127">
        <v>12</v>
      </c>
      <c r="CK7" s="1128"/>
      <c r="CL7" s="1193" t="s">
        <v>333</v>
      </c>
      <c r="CM7" s="1186"/>
      <c r="CN7" s="1194"/>
      <c r="CO7" s="1145" t="s">
        <v>333</v>
      </c>
      <c r="CP7" s="1125"/>
      <c r="CQ7" s="1146"/>
      <c r="CR7" s="485" t="s">
        <v>397</v>
      </c>
      <c r="CS7" s="16"/>
      <c r="CT7" s="16"/>
      <c r="CU7" s="116"/>
      <c r="CV7" s="116"/>
      <c r="CW7" s="116"/>
    </row>
    <row r="8" spans="1:101" ht="14.25" customHeight="1" thickBot="1">
      <c r="A8" s="941"/>
      <c r="B8" s="222">
        <v>44</v>
      </c>
      <c r="C8" s="1081"/>
      <c r="D8" s="1008" t="s">
        <v>140</v>
      </c>
      <c r="E8" s="1009"/>
      <c r="F8" s="1010"/>
      <c r="G8" s="353" t="s">
        <v>398</v>
      </c>
      <c r="H8" s="353" t="s">
        <v>399</v>
      </c>
      <c r="I8" s="1043" t="s">
        <v>140</v>
      </c>
      <c r="J8" s="1044"/>
      <c r="K8" s="1045"/>
      <c r="L8" s="996">
        <v>2</v>
      </c>
      <c r="M8" s="997"/>
      <c r="N8" s="998" t="s">
        <v>386</v>
      </c>
      <c r="O8" s="998"/>
      <c r="P8" s="996">
        <v>0</v>
      </c>
      <c r="Q8" s="997"/>
      <c r="R8" s="1060" t="s">
        <v>148</v>
      </c>
      <c r="S8" s="1061"/>
      <c r="T8" s="1062"/>
      <c r="U8" s="1076" t="s">
        <v>329</v>
      </c>
      <c r="V8" s="1044"/>
      <c r="W8" s="1077"/>
      <c r="X8" s="116"/>
      <c r="Y8" s="1132"/>
      <c r="Z8" s="222">
        <v>132</v>
      </c>
      <c r="AA8" s="1081"/>
      <c r="AB8" s="1008" t="s">
        <v>139</v>
      </c>
      <c r="AC8" s="1009"/>
      <c r="AD8" s="1010"/>
      <c r="AE8" s="393" t="s">
        <v>400</v>
      </c>
      <c r="AF8" s="353" t="s">
        <v>401</v>
      </c>
      <c r="AG8" s="1024" t="s">
        <v>83</v>
      </c>
      <c r="AH8" s="1005"/>
      <c r="AI8" s="1005"/>
      <c r="AJ8" s="998">
        <v>2</v>
      </c>
      <c r="AK8" s="998"/>
      <c r="AL8" s="998" t="s">
        <v>386</v>
      </c>
      <c r="AM8" s="998"/>
      <c r="AN8" s="998">
        <v>0</v>
      </c>
      <c r="AO8" s="998"/>
      <c r="AP8" s="1004" t="s">
        <v>139</v>
      </c>
      <c r="AQ8" s="1005"/>
      <c r="AR8" s="1005"/>
      <c r="AS8" s="1014" t="s">
        <v>309</v>
      </c>
      <c r="AT8" s="986"/>
      <c r="AU8" s="1015"/>
      <c r="AV8" s="116"/>
      <c r="AW8" s="1132"/>
      <c r="AX8" s="223">
        <v>220</v>
      </c>
      <c r="AY8" s="780"/>
      <c r="AZ8" s="1011"/>
      <c r="BA8" s="1012"/>
      <c r="BB8" s="1013"/>
      <c r="BC8" s="421" t="s">
        <v>402</v>
      </c>
      <c r="BD8" s="353">
        <v>0.64583333333333337</v>
      </c>
      <c r="BE8" s="985" t="s">
        <v>317</v>
      </c>
      <c r="BF8" s="986"/>
      <c r="BG8" s="987"/>
      <c r="BH8" s="998">
        <v>0</v>
      </c>
      <c r="BI8" s="998"/>
      <c r="BJ8" s="998" t="s">
        <v>403</v>
      </c>
      <c r="BK8" s="998"/>
      <c r="BL8" s="998">
        <v>2</v>
      </c>
      <c r="BM8" s="998"/>
      <c r="BN8" s="1004" t="s">
        <v>324</v>
      </c>
      <c r="BO8" s="1005"/>
      <c r="BP8" s="1005"/>
      <c r="BQ8" s="1014" t="s">
        <v>321</v>
      </c>
      <c r="BR8" s="986"/>
      <c r="BS8" s="1015"/>
      <c r="BT8" s="446"/>
      <c r="BU8" s="1132"/>
      <c r="BV8" s="230"/>
      <c r="BW8" s="895"/>
      <c r="BX8" s="1288"/>
      <c r="BY8" s="1289"/>
      <c r="BZ8" s="1290"/>
      <c r="CA8" s="231"/>
      <c r="CB8" s="232"/>
      <c r="CC8" s="1291"/>
      <c r="CD8" s="1292"/>
      <c r="CE8" s="1293"/>
      <c r="CF8" s="1281"/>
      <c r="CG8" s="1281"/>
      <c r="CH8" s="1281" t="s">
        <v>404</v>
      </c>
      <c r="CI8" s="1281"/>
      <c r="CJ8" s="1281"/>
      <c r="CK8" s="1281"/>
      <c r="CL8" s="1282"/>
      <c r="CM8" s="1283"/>
      <c r="CN8" s="1283"/>
      <c r="CO8" s="939"/>
      <c r="CP8" s="934"/>
      <c r="CQ8" s="935"/>
      <c r="CR8" s="215"/>
      <c r="CS8" s="16"/>
      <c r="CT8" s="16"/>
      <c r="CU8" s="116"/>
      <c r="CV8" s="116"/>
      <c r="CW8" s="116"/>
    </row>
    <row r="9" spans="1:101" ht="14.25" customHeight="1">
      <c r="A9" s="941"/>
      <c r="B9" s="222">
        <v>45</v>
      </c>
      <c r="C9" s="1117"/>
      <c r="D9" s="1011"/>
      <c r="E9" s="1012"/>
      <c r="F9" s="1013"/>
      <c r="G9" s="360" t="s">
        <v>405</v>
      </c>
      <c r="H9" s="361" t="s">
        <v>406</v>
      </c>
      <c r="I9" s="1043" t="s">
        <v>326</v>
      </c>
      <c r="J9" s="1044"/>
      <c r="K9" s="1045"/>
      <c r="L9" s="998">
        <v>5</v>
      </c>
      <c r="M9" s="998"/>
      <c r="N9" s="998" t="s">
        <v>387</v>
      </c>
      <c r="O9" s="998"/>
      <c r="P9" s="998">
        <v>0</v>
      </c>
      <c r="Q9" s="998"/>
      <c r="R9" s="1060" t="s">
        <v>329</v>
      </c>
      <c r="S9" s="1061"/>
      <c r="T9" s="1061"/>
      <c r="U9" s="1076" t="s">
        <v>140</v>
      </c>
      <c r="V9" s="1044"/>
      <c r="W9" s="1077"/>
      <c r="X9" s="233"/>
      <c r="Y9" s="1132"/>
      <c r="Z9" s="222">
        <v>133</v>
      </c>
      <c r="AA9" s="1081"/>
      <c r="AB9" s="1102"/>
      <c r="AC9" s="1103"/>
      <c r="AD9" s="1104"/>
      <c r="AE9" s="393" t="s">
        <v>407</v>
      </c>
      <c r="AF9" s="353" t="s">
        <v>408</v>
      </c>
      <c r="AG9" s="985" t="s">
        <v>309</v>
      </c>
      <c r="AH9" s="986"/>
      <c r="AI9" s="987"/>
      <c r="AJ9" s="996">
        <v>0</v>
      </c>
      <c r="AK9" s="997"/>
      <c r="AL9" s="998" t="s">
        <v>409</v>
      </c>
      <c r="AM9" s="998"/>
      <c r="AN9" s="996">
        <v>3</v>
      </c>
      <c r="AO9" s="997"/>
      <c r="AP9" s="1004" t="s">
        <v>313</v>
      </c>
      <c r="AQ9" s="1005"/>
      <c r="AR9" s="1006"/>
      <c r="AS9" s="1014" t="s">
        <v>83</v>
      </c>
      <c r="AT9" s="986"/>
      <c r="AU9" s="1015"/>
      <c r="AV9" s="116"/>
      <c r="AW9" s="1132"/>
      <c r="AX9" s="223">
        <v>221</v>
      </c>
      <c r="AY9" s="780"/>
      <c r="AZ9" s="1008" t="s">
        <v>20</v>
      </c>
      <c r="BA9" s="1009"/>
      <c r="BB9" s="1010"/>
      <c r="BC9" s="393" t="s">
        <v>410</v>
      </c>
      <c r="BD9" s="353" t="s">
        <v>411</v>
      </c>
      <c r="BE9" s="985" t="s">
        <v>149</v>
      </c>
      <c r="BF9" s="986"/>
      <c r="BG9" s="987"/>
      <c r="BH9" s="996">
        <v>0</v>
      </c>
      <c r="BI9" s="997"/>
      <c r="BJ9" s="998" t="s">
        <v>386</v>
      </c>
      <c r="BK9" s="998"/>
      <c r="BL9" s="996">
        <v>0</v>
      </c>
      <c r="BM9" s="997"/>
      <c r="BN9" s="1004" t="s">
        <v>72</v>
      </c>
      <c r="BO9" s="1005"/>
      <c r="BP9" s="1006"/>
      <c r="BQ9" s="1014" t="s">
        <v>329</v>
      </c>
      <c r="BR9" s="986"/>
      <c r="BS9" s="1015"/>
      <c r="BT9" s="446"/>
      <c r="BU9" s="1132"/>
      <c r="BV9" s="218"/>
      <c r="BW9" s="1033" t="s">
        <v>412</v>
      </c>
      <c r="BX9" s="219"/>
      <c r="BY9" s="220"/>
      <c r="BZ9" s="221"/>
      <c r="CA9" s="217"/>
      <c r="CB9" s="167"/>
      <c r="CC9" s="1041"/>
      <c r="CD9" s="874"/>
      <c r="CE9" s="1042"/>
      <c r="CF9" s="909"/>
      <c r="CG9" s="911"/>
      <c r="CH9" s="909" t="s">
        <v>413</v>
      </c>
      <c r="CI9" s="911"/>
      <c r="CJ9" s="909"/>
      <c r="CK9" s="911"/>
      <c r="CL9" s="1054"/>
      <c r="CM9" s="1055"/>
      <c r="CN9" s="1284"/>
      <c r="CO9" s="878"/>
      <c r="CP9" s="874"/>
      <c r="CQ9" s="875"/>
      <c r="CR9" s="215"/>
      <c r="CS9" s="16"/>
      <c r="CT9" s="16"/>
      <c r="CU9" s="116"/>
      <c r="CV9" s="116"/>
      <c r="CW9" s="116"/>
    </row>
    <row r="10" spans="1:101" ht="14.25" customHeight="1" thickBot="1">
      <c r="A10" s="941"/>
      <c r="B10" s="222">
        <v>46</v>
      </c>
      <c r="C10" s="1116" t="s">
        <v>414</v>
      </c>
      <c r="D10" s="1008" t="s">
        <v>20</v>
      </c>
      <c r="E10" s="1009"/>
      <c r="F10" s="1010"/>
      <c r="G10" s="362" t="s">
        <v>415</v>
      </c>
      <c r="H10" s="353" t="s">
        <v>416</v>
      </c>
      <c r="I10" s="1043" t="s">
        <v>149</v>
      </c>
      <c r="J10" s="1044"/>
      <c r="K10" s="1045"/>
      <c r="L10" s="996">
        <v>2</v>
      </c>
      <c r="M10" s="997"/>
      <c r="N10" s="998" t="s">
        <v>413</v>
      </c>
      <c r="O10" s="998"/>
      <c r="P10" s="996">
        <v>1</v>
      </c>
      <c r="Q10" s="997"/>
      <c r="R10" s="1060" t="s">
        <v>82</v>
      </c>
      <c r="S10" s="1061"/>
      <c r="T10" s="1062"/>
      <c r="U10" s="1076" t="s">
        <v>312</v>
      </c>
      <c r="V10" s="1044"/>
      <c r="W10" s="1077"/>
      <c r="X10" s="116"/>
      <c r="Y10" s="1132"/>
      <c r="Z10" s="222">
        <v>134</v>
      </c>
      <c r="AA10" s="1081"/>
      <c r="AB10" s="1011"/>
      <c r="AC10" s="1012"/>
      <c r="AD10" s="1013"/>
      <c r="AE10" s="393" t="s">
        <v>417</v>
      </c>
      <c r="AF10" s="353" t="s">
        <v>418</v>
      </c>
      <c r="AG10" s="985" t="s">
        <v>302</v>
      </c>
      <c r="AH10" s="986"/>
      <c r="AI10" s="987"/>
      <c r="AJ10" s="996">
        <v>1</v>
      </c>
      <c r="AK10" s="997"/>
      <c r="AL10" s="998" t="s">
        <v>419</v>
      </c>
      <c r="AM10" s="998"/>
      <c r="AN10" s="996">
        <v>1</v>
      </c>
      <c r="AO10" s="997"/>
      <c r="AP10" s="1004" t="s">
        <v>310</v>
      </c>
      <c r="AQ10" s="1005"/>
      <c r="AR10" s="1006"/>
      <c r="AS10" s="1014" t="s">
        <v>313</v>
      </c>
      <c r="AT10" s="986"/>
      <c r="AU10" s="1015"/>
      <c r="AV10" s="116"/>
      <c r="AW10" s="1132"/>
      <c r="AX10" s="223">
        <v>222</v>
      </c>
      <c r="AY10" s="780"/>
      <c r="AZ10" s="1102"/>
      <c r="BA10" s="1103"/>
      <c r="BB10" s="1104"/>
      <c r="BC10" s="419" t="s">
        <v>420</v>
      </c>
      <c r="BD10" s="353" t="s">
        <v>421</v>
      </c>
      <c r="BE10" s="985" t="s">
        <v>329</v>
      </c>
      <c r="BF10" s="986"/>
      <c r="BG10" s="987"/>
      <c r="BH10" s="998">
        <v>3</v>
      </c>
      <c r="BI10" s="998"/>
      <c r="BJ10" s="998" t="s">
        <v>419</v>
      </c>
      <c r="BK10" s="998"/>
      <c r="BL10" s="998">
        <v>5</v>
      </c>
      <c r="BM10" s="998"/>
      <c r="BN10" s="1016" t="s">
        <v>331</v>
      </c>
      <c r="BO10" s="986"/>
      <c r="BP10" s="1015"/>
      <c r="BQ10" s="1014" t="s">
        <v>149</v>
      </c>
      <c r="BR10" s="986"/>
      <c r="BS10" s="1015"/>
      <c r="BT10" s="446"/>
      <c r="BU10" s="1133"/>
      <c r="BV10" s="223"/>
      <c r="BW10" s="1148"/>
      <c r="BX10" s="234"/>
      <c r="BY10" s="235"/>
      <c r="BZ10" s="236"/>
      <c r="CA10" s="138"/>
      <c r="CB10" s="166"/>
      <c r="CC10" s="1294"/>
      <c r="CD10" s="841"/>
      <c r="CE10" s="1295"/>
      <c r="CF10" s="800"/>
      <c r="CG10" s="802"/>
      <c r="CH10" s="800" t="s">
        <v>419</v>
      </c>
      <c r="CI10" s="802"/>
      <c r="CJ10" s="800"/>
      <c r="CK10" s="802"/>
      <c r="CL10" s="840"/>
      <c r="CM10" s="841"/>
      <c r="CN10" s="842"/>
      <c r="CO10" s="793"/>
      <c r="CP10" s="791"/>
      <c r="CQ10" s="792"/>
      <c r="CR10" s="215"/>
      <c r="CS10" s="16"/>
      <c r="CT10" s="16"/>
      <c r="CU10" s="116"/>
      <c r="CV10" s="116"/>
      <c r="CW10" s="116"/>
    </row>
    <row r="11" spans="1:101" ht="14.25" customHeight="1">
      <c r="A11" s="941"/>
      <c r="B11" s="222">
        <v>47</v>
      </c>
      <c r="C11" s="1081"/>
      <c r="D11" s="1102"/>
      <c r="E11" s="1103"/>
      <c r="F11" s="1104"/>
      <c r="G11" s="360" t="s">
        <v>417</v>
      </c>
      <c r="H11" s="353" t="s">
        <v>422</v>
      </c>
      <c r="I11" s="1043" t="s">
        <v>311</v>
      </c>
      <c r="J11" s="1044"/>
      <c r="K11" s="1045"/>
      <c r="L11" s="996">
        <v>0</v>
      </c>
      <c r="M11" s="997"/>
      <c r="N11" s="998" t="s">
        <v>419</v>
      </c>
      <c r="O11" s="998"/>
      <c r="P11" s="996">
        <v>6</v>
      </c>
      <c r="Q11" s="997"/>
      <c r="R11" s="1060" t="s">
        <v>312</v>
      </c>
      <c r="S11" s="1061"/>
      <c r="T11" s="1062"/>
      <c r="U11" s="1076" t="s">
        <v>134</v>
      </c>
      <c r="V11" s="1044"/>
      <c r="W11" s="1077"/>
      <c r="X11" s="116"/>
      <c r="Y11" s="1132"/>
      <c r="Z11" s="222">
        <v>135</v>
      </c>
      <c r="AA11" s="1081"/>
      <c r="AB11" s="1007" t="s">
        <v>130</v>
      </c>
      <c r="AC11" s="1007"/>
      <c r="AD11" s="1007"/>
      <c r="AE11" s="393" t="s">
        <v>423</v>
      </c>
      <c r="AF11" s="353" t="s">
        <v>424</v>
      </c>
      <c r="AG11" s="1024" t="s">
        <v>138</v>
      </c>
      <c r="AH11" s="1005"/>
      <c r="AI11" s="1163"/>
      <c r="AJ11" s="996">
        <v>3</v>
      </c>
      <c r="AK11" s="997"/>
      <c r="AL11" s="998" t="s">
        <v>425</v>
      </c>
      <c r="AM11" s="998"/>
      <c r="AN11" s="996">
        <v>1</v>
      </c>
      <c r="AO11" s="997"/>
      <c r="AP11" s="1004" t="s">
        <v>144</v>
      </c>
      <c r="AQ11" s="1005"/>
      <c r="AR11" s="1006"/>
      <c r="AS11" s="1014" t="s">
        <v>319</v>
      </c>
      <c r="AT11" s="986"/>
      <c r="AU11" s="1015"/>
      <c r="AV11" s="116"/>
      <c r="AW11" s="1132"/>
      <c r="AX11" s="223">
        <v>223</v>
      </c>
      <c r="AY11" s="780"/>
      <c r="AZ11" s="1011"/>
      <c r="BA11" s="1012"/>
      <c r="BB11" s="1013"/>
      <c r="BC11" s="419" t="s">
        <v>426</v>
      </c>
      <c r="BD11" s="353" t="s">
        <v>427</v>
      </c>
      <c r="BE11" s="985" t="s">
        <v>305</v>
      </c>
      <c r="BF11" s="986"/>
      <c r="BG11" s="987"/>
      <c r="BH11" s="996">
        <v>1</v>
      </c>
      <c r="BI11" s="997"/>
      <c r="BJ11" s="998" t="s">
        <v>425</v>
      </c>
      <c r="BK11" s="998"/>
      <c r="BL11" s="996">
        <v>1</v>
      </c>
      <c r="BM11" s="997"/>
      <c r="BN11" s="1004" t="s">
        <v>313</v>
      </c>
      <c r="BO11" s="1005"/>
      <c r="BP11" s="1006"/>
      <c r="BQ11" s="1014" t="s">
        <v>331</v>
      </c>
      <c r="BR11" s="986"/>
      <c r="BS11" s="1015"/>
      <c r="BT11" s="446"/>
      <c r="BU11" s="1225" t="s">
        <v>428</v>
      </c>
      <c r="BV11" s="449">
        <v>283</v>
      </c>
      <c r="BW11" s="1197" t="s">
        <v>429</v>
      </c>
      <c r="BX11" s="1168" t="s">
        <v>430</v>
      </c>
      <c r="BY11" s="1169"/>
      <c r="BZ11" s="1170"/>
      <c r="CA11" s="358" t="s">
        <v>431</v>
      </c>
      <c r="CB11" s="359"/>
      <c r="CC11" s="1124" t="s">
        <v>316</v>
      </c>
      <c r="CD11" s="1125"/>
      <c r="CE11" s="1126"/>
      <c r="CF11" s="1127"/>
      <c r="CG11" s="1128"/>
      <c r="CH11" s="1187" t="s">
        <v>425</v>
      </c>
      <c r="CI11" s="1187"/>
      <c r="CJ11" s="1127"/>
      <c r="CK11" s="1128"/>
      <c r="CL11" s="1193" t="s">
        <v>319</v>
      </c>
      <c r="CM11" s="1186"/>
      <c r="CN11" s="1194"/>
      <c r="CO11" s="1145"/>
      <c r="CP11" s="1125"/>
      <c r="CQ11" s="1146"/>
      <c r="CR11" s="237"/>
      <c r="CS11" s="16"/>
      <c r="CT11" s="16"/>
      <c r="CU11" s="116"/>
      <c r="CV11" s="116"/>
      <c r="CW11" s="116"/>
    </row>
    <row r="12" spans="1:101" ht="14.25" customHeight="1">
      <c r="A12" s="941"/>
      <c r="B12" s="222">
        <v>48</v>
      </c>
      <c r="C12" s="1081"/>
      <c r="D12" s="1011"/>
      <c r="E12" s="1012"/>
      <c r="F12" s="1013"/>
      <c r="G12" s="353" t="s">
        <v>432</v>
      </c>
      <c r="H12" s="353" t="s">
        <v>433</v>
      </c>
      <c r="I12" s="1082" t="s">
        <v>134</v>
      </c>
      <c r="J12" s="1061"/>
      <c r="K12" s="1061"/>
      <c r="L12" s="998">
        <v>1</v>
      </c>
      <c r="M12" s="998"/>
      <c r="N12" s="998" t="s">
        <v>434</v>
      </c>
      <c r="O12" s="998"/>
      <c r="P12" s="998">
        <v>1</v>
      </c>
      <c r="Q12" s="998"/>
      <c r="R12" s="1060" t="s">
        <v>83</v>
      </c>
      <c r="S12" s="1061"/>
      <c r="T12" s="1061"/>
      <c r="U12" s="1076" t="s">
        <v>311</v>
      </c>
      <c r="V12" s="1044"/>
      <c r="W12" s="1077"/>
      <c r="X12" s="116"/>
      <c r="Y12" s="1132"/>
      <c r="Z12" s="222">
        <v>136</v>
      </c>
      <c r="AA12" s="1081"/>
      <c r="AB12" s="1007"/>
      <c r="AC12" s="1007"/>
      <c r="AD12" s="1007"/>
      <c r="AE12" s="393" t="s">
        <v>435</v>
      </c>
      <c r="AF12" s="353" t="s">
        <v>436</v>
      </c>
      <c r="AG12" s="1024" t="s">
        <v>319</v>
      </c>
      <c r="AH12" s="1005"/>
      <c r="AI12" s="1163"/>
      <c r="AJ12" s="996">
        <v>1</v>
      </c>
      <c r="AK12" s="997"/>
      <c r="AL12" s="998" t="s">
        <v>437</v>
      </c>
      <c r="AM12" s="998"/>
      <c r="AN12" s="996">
        <v>5</v>
      </c>
      <c r="AO12" s="997"/>
      <c r="AP12" s="1004" t="s">
        <v>324</v>
      </c>
      <c r="AQ12" s="1005"/>
      <c r="AR12" s="1006"/>
      <c r="AS12" s="1014" t="s">
        <v>144</v>
      </c>
      <c r="AT12" s="986"/>
      <c r="AU12" s="1015"/>
      <c r="AV12" s="237"/>
      <c r="AW12" s="1132"/>
      <c r="AX12" s="223">
        <v>224</v>
      </c>
      <c r="AY12" s="780"/>
      <c r="AZ12" s="1008" t="s">
        <v>327</v>
      </c>
      <c r="BA12" s="1009"/>
      <c r="BB12" s="1010"/>
      <c r="BC12" s="419" t="s">
        <v>377</v>
      </c>
      <c r="BD12" s="353" t="s">
        <v>183</v>
      </c>
      <c r="BE12" s="1129" t="s">
        <v>327</v>
      </c>
      <c r="BF12" s="1130"/>
      <c r="BG12" s="1130"/>
      <c r="BH12" s="1090">
        <v>2</v>
      </c>
      <c r="BI12" s="1090"/>
      <c r="BJ12" s="1090" t="s">
        <v>437</v>
      </c>
      <c r="BK12" s="1090"/>
      <c r="BL12" s="1090">
        <v>7</v>
      </c>
      <c r="BM12" s="1090"/>
      <c r="BN12" s="1164" t="s">
        <v>333</v>
      </c>
      <c r="BO12" s="1130"/>
      <c r="BP12" s="1130"/>
      <c r="BQ12" s="1014" t="s">
        <v>140</v>
      </c>
      <c r="BR12" s="986"/>
      <c r="BS12" s="1015"/>
      <c r="BT12" s="446"/>
      <c r="BU12" s="1226"/>
      <c r="BV12" s="441">
        <v>284</v>
      </c>
      <c r="BW12" s="1081"/>
      <c r="BX12" s="1102"/>
      <c r="BY12" s="1103"/>
      <c r="BZ12" s="1104"/>
      <c r="CA12" s="520" t="s">
        <v>438</v>
      </c>
      <c r="CB12" s="353">
        <v>0.39583333333333331</v>
      </c>
      <c r="CC12" s="985" t="s">
        <v>129</v>
      </c>
      <c r="CD12" s="986"/>
      <c r="CE12" s="987"/>
      <c r="CF12" s="996">
        <v>0</v>
      </c>
      <c r="CG12" s="997"/>
      <c r="CH12" s="998" t="s">
        <v>434</v>
      </c>
      <c r="CI12" s="998"/>
      <c r="CJ12" s="996">
        <v>0</v>
      </c>
      <c r="CK12" s="997"/>
      <c r="CL12" s="1004" t="s">
        <v>148</v>
      </c>
      <c r="CM12" s="1005"/>
      <c r="CN12" s="1006"/>
      <c r="CO12" s="1014" t="s">
        <v>318</v>
      </c>
      <c r="CP12" s="986"/>
      <c r="CQ12" s="1015"/>
      <c r="CR12" s="237"/>
      <c r="CS12" s="16"/>
      <c r="CT12" s="16"/>
      <c r="CU12" s="116"/>
      <c r="CV12" s="116"/>
      <c r="CW12" s="116"/>
    </row>
    <row r="13" spans="1:101" ht="14.25" customHeight="1">
      <c r="A13" s="941"/>
      <c r="B13" s="222">
        <v>49</v>
      </c>
      <c r="C13" s="1081"/>
      <c r="D13" s="1008" t="s">
        <v>140</v>
      </c>
      <c r="E13" s="1009"/>
      <c r="F13" s="1010"/>
      <c r="G13" s="363" t="s">
        <v>435</v>
      </c>
      <c r="H13" s="361" t="s">
        <v>440</v>
      </c>
      <c r="I13" s="1261" t="s">
        <v>441</v>
      </c>
      <c r="J13" s="1217"/>
      <c r="K13" s="1262"/>
      <c r="L13" s="991">
        <v>1</v>
      </c>
      <c r="M13" s="992"/>
      <c r="N13" s="1072" t="s">
        <v>434</v>
      </c>
      <c r="O13" s="1072"/>
      <c r="P13" s="991">
        <v>4</v>
      </c>
      <c r="Q13" s="992"/>
      <c r="R13" s="1216" t="s">
        <v>323</v>
      </c>
      <c r="S13" s="1217"/>
      <c r="T13" s="1218"/>
      <c r="U13" s="1076" t="s">
        <v>327</v>
      </c>
      <c r="V13" s="1044"/>
      <c r="W13" s="1077"/>
      <c r="X13" s="116"/>
      <c r="Y13" s="1132"/>
      <c r="Z13" s="222">
        <v>137</v>
      </c>
      <c r="AA13" s="1081"/>
      <c r="AB13" s="1007"/>
      <c r="AC13" s="1007"/>
      <c r="AD13" s="1007"/>
      <c r="AE13" s="393" t="s">
        <v>442</v>
      </c>
      <c r="AF13" s="353" t="s">
        <v>440</v>
      </c>
      <c r="AG13" s="1024" t="s">
        <v>130</v>
      </c>
      <c r="AH13" s="1005"/>
      <c r="AI13" s="1163"/>
      <c r="AJ13" s="996">
        <v>1</v>
      </c>
      <c r="AK13" s="997"/>
      <c r="AL13" s="998" t="s">
        <v>425</v>
      </c>
      <c r="AM13" s="998"/>
      <c r="AN13" s="996">
        <v>0</v>
      </c>
      <c r="AO13" s="997"/>
      <c r="AP13" s="1004" t="s">
        <v>133</v>
      </c>
      <c r="AQ13" s="1005"/>
      <c r="AR13" s="1006"/>
      <c r="AS13" s="1014" t="s">
        <v>443</v>
      </c>
      <c r="AT13" s="986"/>
      <c r="AU13" s="1015"/>
      <c r="AV13" s="116"/>
      <c r="AW13" s="1132"/>
      <c r="AX13" s="223">
        <v>225</v>
      </c>
      <c r="AY13" s="780"/>
      <c r="AZ13" s="1102"/>
      <c r="BA13" s="1103"/>
      <c r="BB13" s="1104"/>
      <c r="BC13" s="419" t="s">
        <v>764</v>
      </c>
      <c r="BD13" s="353" t="s">
        <v>179</v>
      </c>
      <c r="BE13" s="985" t="s">
        <v>131</v>
      </c>
      <c r="BF13" s="986"/>
      <c r="BG13" s="987"/>
      <c r="BH13" s="996">
        <v>3</v>
      </c>
      <c r="BI13" s="997"/>
      <c r="BJ13" s="998" t="s">
        <v>425</v>
      </c>
      <c r="BK13" s="998"/>
      <c r="BL13" s="996">
        <v>1</v>
      </c>
      <c r="BM13" s="997"/>
      <c r="BN13" s="1004" t="s">
        <v>140</v>
      </c>
      <c r="BO13" s="1005"/>
      <c r="BP13" s="1006"/>
      <c r="BQ13" s="1014" t="s">
        <v>327</v>
      </c>
      <c r="BR13" s="986"/>
      <c r="BS13" s="1015"/>
      <c r="BT13" s="446"/>
      <c r="BU13" s="1226"/>
      <c r="BV13" s="441">
        <v>286</v>
      </c>
      <c r="BW13" s="1081"/>
      <c r="BX13" s="1102"/>
      <c r="BY13" s="1103"/>
      <c r="BZ13" s="1104"/>
      <c r="CA13" s="374" t="s">
        <v>390</v>
      </c>
      <c r="CB13" s="353">
        <v>0.47916666666666669</v>
      </c>
      <c r="CC13" s="985" t="s">
        <v>317</v>
      </c>
      <c r="CD13" s="986"/>
      <c r="CE13" s="987"/>
      <c r="CF13" s="998">
        <v>5</v>
      </c>
      <c r="CG13" s="998"/>
      <c r="CH13" s="998" t="s">
        <v>425</v>
      </c>
      <c r="CI13" s="998"/>
      <c r="CJ13" s="998">
        <v>0</v>
      </c>
      <c r="CK13" s="998"/>
      <c r="CL13" s="1004" t="s">
        <v>318</v>
      </c>
      <c r="CM13" s="1005"/>
      <c r="CN13" s="1005"/>
      <c r="CO13" s="1014" t="s">
        <v>129</v>
      </c>
      <c r="CP13" s="986"/>
      <c r="CQ13" s="1015"/>
      <c r="CR13" s="237"/>
      <c r="CS13" s="16"/>
      <c r="CT13" s="16"/>
      <c r="CU13" s="116"/>
      <c r="CV13" s="116"/>
      <c r="CW13" s="116"/>
    </row>
    <row r="14" spans="1:101" ht="13.5" customHeight="1">
      <c r="A14" s="941"/>
      <c r="B14" s="222">
        <v>50</v>
      </c>
      <c r="C14" s="1081"/>
      <c r="D14" s="1102"/>
      <c r="E14" s="1103"/>
      <c r="F14" s="1104"/>
      <c r="G14" s="363" t="s">
        <v>444</v>
      </c>
      <c r="H14" s="361" t="s">
        <v>445</v>
      </c>
      <c r="I14" s="1261" t="s">
        <v>327</v>
      </c>
      <c r="J14" s="1217"/>
      <c r="K14" s="1262"/>
      <c r="L14" s="991">
        <v>0</v>
      </c>
      <c r="M14" s="992"/>
      <c r="N14" s="1072" t="s">
        <v>425</v>
      </c>
      <c r="O14" s="1072"/>
      <c r="P14" s="991">
        <v>1</v>
      </c>
      <c r="Q14" s="992"/>
      <c r="R14" s="1216" t="s">
        <v>443</v>
      </c>
      <c r="S14" s="1217"/>
      <c r="T14" s="1218"/>
      <c r="U14" s="1076" t="s">
        <v>323</v>
      </c>
      <c r="V14" s="1044"/>
      <c r="W14" s="1077"/>
      <c r="X14" s="116"/>
      <c r="Y14" s="1132"/>
      <c r="Z14" s="222">
        <v>138</v>
      </c>
      <c r="AA14" s="1117"/>
      <c r="AB14" s="1307"/>
      <c r="AC14" s="1307"/>
      <c r="AD14" s="1307"/>
      <c r="AE14" s="393" t="s">
        <v>444</v>
      </c>
      <c r="AF14" s="353" t="s">
        <v>445</v>
      </c>
      <c r="AG14" s="1024" t="s">
        <v>443</v>
      </c>
      <c r="AH14" s="1005"/>
      <c r="AI14" s="1163"/>
      <c r="AJ14" s="996">
        <v>3</v>
      </c>
      <c r="AK14" s="997"/>
      <c r="AL14" s="998" t="s">
        <v>425</v>
      </c>
      <c r="AM14" s="998"/>
      <c r="AN14" s="996">
        <v>0</v>
      </c>
      <c r="AO14" s="997"/>
      <c r="AP14" s="1004" t="s">
        <v>332</v>
      </c>
      <c r="AQ14" s="1005"/>
      <c r="AR14" s="1006"/>
      <c r="AS14" s="1014" t="s">
        <v>130</v>
      </c>
      <c r="AT14" s="986"/>
      <c r="AU14" s="1015"/>
      <c r="AV14" s="17"/>
      <c r="AW14" s="1132"/>
      <c r="AX14" s="223">
        <v>226</v>
      </c>
      <c r="AY14" s="781"/>
      <c r="AZ14" s="396"/>
      <c r="BA14" s="397"/>
      <c r="BB14" s="398"/>
      <c r="BC14" s="419" t="s">
        <v>431</v>
      </c>
      <c r="BD14" s="353" t="s">
        <v>447</v>
      </c>
      <c r="BE14" s="985" t="s">
        <v>319</v>
      </c>
      <c r="BF14" s="986"/>
      <c r="BG14" s="987"/>
      <c r="BH14" s="996"/>
      <c r="BI14" s="997"/>
      <c r="BJ14" s="998" t="s">
        <v>437</v>
      </c>
      <c r="BK14" s="998"/>
      <c r="BL14" s="996"/>
      <c r="BM14" s="997"/>
      <c r="BN14" s="1004" t="s">
        <v>448</v>
      </c>
      <c r="BO14" s="1005"/>
      <c r="BP14" s="1006"/>
      <c r="BQ14" s="1014" t="s">
        <v>333</v>
      </c>
      <c r="BR14" s="986"/>
      <c r="BS14" s="1015"/>
      <c r="BT14" s="446"/>
      <c r="BU14" s="1226"/>
      <c r="BV14" s="441">
        <v>285</v>
      </c>
      <c r="BW14" s="1081"/>
      <c r="BX14" s="1011"/>
      <c r="BY14" s="1012"/>
      <c r="BZ14" s="1013"/>
      <c r="CA14" s="374" t="s">
        <v>472</v>
      </c>
      <c r="CB14" s="353">
        <v>0.5625</v>
      </c>
      <c r="CC14" s="985" t="s">
        <v>302</v>
      </c>
      <c r="CD14" s="986"/>
      <c r="CE14" s="987"/>
      <c r="CF14" s="998">
        <v>3</v>
      </c>
      <c r="CG14" s="998"/>
      <c r="CH14" s="998" t="s">
        <v>437</v>
      </c>
      <c r="CI14" s="998"/>
      <c r="CJ14" s="998">
        <v>0</v>
      </c>
      <c r="CK14" s="998"/>
      <c r="CL14" s="1004" t="s">
        <v>309</v>
      </c>
      <c r="CM14" s="1005"/>
      <c r="CN14" s="1005"/>
      <c r="CO14" s="1014" t="s">
        <v>267</v>
      </c>
      <c r="CP14" s="986"/>
      <c r="CQ14" s="1015"/>
      <c r="CR14" s="237"/>
      <c r="CS14" s="16"/>
      <c r="CT14" s="16"/>
      <c r="CU14" s="116"/>
      <c r="CV14" s="116"/>
      <c r="CW14" s="116"/>
    </row>
    <row r="15" spans="1:101" ht="13.5" customHeight="1">
      <c r="A15" s="941"/>
      <c r="B15" s="222">
        <v>51</v>
      </c>
      <c r="C15" s="1081"/>
      <c r="D15" s="1011"/>
      <c r="E15" s="1012"/>
      <c r="F15" s="1013"/>
      <c r="G15" s="352" t="s">
        <v>449</v>
      </c>
      <c r="H15" s="361" t="s">
        <v>450</v>
      </c>
      <c r="I15" s="1261" t="s">
        <v>317</v>
      </c>
      <c r="J15" s="1217"/>
      <c r="K15" s="1262"/>
      <c r="L15" s="991">
        <v>1</v>
      </c>
      <c r="M15" s="992"/>
      <c r="N15" s="1072" t="s">
        <v>437</v>
      </c>
      <c r="O15" s="1072"/>
      <c r="P15" s="991">
        <v>0</v>
      </c>
      <c r="Q15" s="992"/>
      <c r="R15" s="1216" t="s">
        <v>318</v>
      </c>
      <c r="S15" s="1217"/>
      <c r="T15" s="1218"/>
      <c r="U15" s="1076" t="s">
        <v>451</v>
      </c>
      <c r="V15" s="1044"/>
      <c r="W15" s="1077"/>
      <c r="X15" s="116"/>
      <c r="Y15" s="1132"/>
      <c r="Z15" s="222">
        <v>139</v>
      </c>
      <c r="AA15" s="1116" t="s">
        <v>452</v>
      </c>
      <c r="AB15" s="1007" t="s">
        <v>20</v>
      </c>
      <c r="AC15" s="1007"/>
      <c r="AD15" s="1007"/>
      <c r="AE15" s="393" t="s">
        <v>438</v>
      </c>
      <c r="AF15" s="353" t="s">
        <v>439</v>
      </c>
      <c r="AG15" s="1024" t="s">
        <v>131</v>
      </c>
      <c r="AH15" s="1005"/>
      <c r="AI15" s="1163"/>
      <c r="AJ15" s="996">
        <v>4</v>
      </c>
      <c r="AK15" s="997"/>
      <c r="AL15" s="998" t="s">
        <v>437</v>
      </c>
      <c r="AM15" s="998"/>
      <c r="AN15" s="996">
        <v>1</v>
      </c>
      <c r="AO15" s="997"/>
      <c r="AP15" s="1004" t="s">
        <v>149</v>
      </c>
      <c r="AQ15" s="1005"/>
      <c r="AR15" s="1006"/>
      <c r="AS15" s="1014" t="s">
        <v>10</v>
      </c>
      <c r="AT15" s="986"/>
      <c r="AU15" s="1015"/>
      <c r="AV15" s="116"/>
      <c r="AW15" s="1132"/>
      <c r="AX15" s="223">
        <v>227</v>
      </c>
      <c r="AY15" s="779" t="s">
        <v>453</v>
      </c>
      <c r="AZ15" s="1008" t="s">
        <v>20</v>
      </c>
      <c r="BA15" s="1009"/>
      <c r="BB15" s="1010"/>
      <c r="BC15" s="419" t="s">
        <v>199</v>
      </c>
      <c r="BD15" s="353" t="s">
        <v>454</v>
      </c>
      <c r="BE15" s="985" t="s">
        <v>134</v>
      </c>
      <c r="BF15" s="986"/>
      <c r="BG15" s="987"/>
      <c r="BH15" s="996">
        <v>1</v>
      </c>
      <c r="BI15" s="997"/>
      <c r="BJ15" s="998" t="s">
        <v>437</v>
      </c>
      <c r="BK15" s="998"/>
      <c r="BL15" s="996">
        <v>4</v>
      </c>
      <c r="BM15" s="997"/>
      <c r="BN15" s="1004" t="s">
        <v>138</v>
      </c>
      <c r="BO15" s="1005"/>
      <c r="BP15" s="1006"/>
      <c r="BQ15" s="1014" t="s">
        <v>82</v>
      </c>
      <c r="BR15" s="986"/>
      <c r="BS15" s="1015"/>
      <c r="BT15" s="446"/>
      <c r="BU15" s="1226"/>
      <c r="BV15" s="441">
        <v>287</v>
      </c>
      <c r="BW15" s="1081"/>
      <c r="BX15" s="1007" t="s">
        <v>20</v>
      </c>
      <c r="BY15" s="1007"/>
      <c r="BZ15" s="1007"/>
      <c r="CA15" s="520" t="s">
        <v>455</v>
      </c>
      <c r="CB15" s="353" t="s">
        <v>456</v>
      </c>
      <c r="CC15" s="1024" t="s">
        <v>149</v>
      </c>
      <c r="CD15" s="1005"/>
      <c r="CE15" s="1163"/>
      <c r="CF15" s="996">
        <v>5</v>
      </c>
      <c r="CG15" s="997"/>
      <c r="CH15" s="998" t="s">
        <v>419</v>
      </c>
      <c r="CI15" s="998"/>
      <c r="CJ15" s="996">
        <v>0</v>
      </c>
      <c r="CK15" s="997"/>
      <c r="CL15" s="1004" t="s">
        <v>51</v>
      </c>
      <c r="CM15" s="1005"/>
      <c r="CN15" s="1006"/>
      <c r="CO15" s="1014" t="s">
        <v>152</v>
      </c>
      <c r="CP15" s="986"/>
      <c r="CQ15" s="1015"/>
      <c r="CR15" s="237"/>
      <c r="CS15" s="16"/>
      <c r="CT15" s="16"/>
      <c r="CU15" s="17"/>
      <c r="CV15" s="17"/>
      <c r="CW15" s="17"/>
    </row>
    <row r="16" spans="1:101" ht="13.5" customHeight="1">
      <c r="A16" s="941"/>
      <c r="B16" s="222">
        <v>52</v>
      </c>
      <c r="C16" s="1081"/>
      <c r="D16" s="1008" t="s">
        <v>51</v>
      </c>
      <c r="E16" s="1009"/>
      <c r="F16" s="1010"/>
      <c r="G16" s="353" t="s">
        <v>457</v>
      </c>
      <c r="H16" s="353" t="s">
        <v>422</v>
      </c>
      <c r="I16" s="1043" t="s">
        <v>138</v>
      </c>
      <c r="J16" s="1044"/>
      <c r="K16" s="1045"/>
      <c r="L16" s="996">
        <v>0</v>
      </c>
      <c r="M16" s="997"/>
      <c r="N16" s="998" t="s">
        <v>419</v>
      </c>
      <c r="O16" s="998"/>
      <c r="P16" s="996">
        <v>1</v>
      </c>
      <c r="Q16" s="997"/>
      <c r="R16" s="1060" t="s">
        <v>152</v>
      </c>
      <c r="S16" s="1061"/>
      <c r="T16" s="1062"/>
      <c r="U16" s="1076" t="s">
        <v>321</v>
      </c>
      <c r="V16" s="1044"/>
      <c r="W16" s="1077"/>
      <c r="X16" s="116"/>
      <c r="Y16" s="1132"/>
      <c r="Z16" s="222">
        <v>140</v>
      </c>
      <c r="AA16" s="1081"/>
      <c r="AB16" s="1007"/>
      <c r="AC16" s="1007"/>
      <c r="AD16" s="1007"/>
      <c r="AE16" s="393" t="s">
        <v>457</v>
      </c>
      <c r="AF16" s="353" t="s">
        <v>421</v>
      </c>
      <c r="AG16" s="1105" t="s">
        <v>10</v>
      </c>
      <c r="AH16" s="994"/>
      <c r="AI16" s="1224"/>
      <c r="AJ16" s="991">
        <v>2</v>
      </c>
      <c r="AK16" s="992"/>
      <c r="AL16" s="1072" t="s">
        <v>437</v>
      </c>
      <c r="AM16" s="1072"/>
      <c r="AN16" s="991">
        <v>0</v>
      </c>
      <c r="AO16" s="992"/>
      <c r="AP16" s="993" t="s">
        <v>134</v>
      </c>
      <c r="AQ16" s="994"/>
      <c r="AR16" s="995"/>
      <c r="AS16" s="1014" t="s">
        <v>458</v>
      </c>
      <c r="AT16" s="986"/>
      <c r="AU16" s="1015"/>
      <c r="AV16" s="116"/>
      <c r="AW16" s="1132"/>
      <c r="AX16" s="223">
        <v>228</v>
      </c>
      <c r="AY16" s="780"/>
      <c r="AZ16" s="1102"/>
      <c r="BA16" s="1103"/>
      <c r="BB16" s="1104"/>
      <c r="BC16" s="419" t="s">
        <v>438</v>
      </c>
      <c r="BD16" s="353" t="s">
        <v>439</v>
      </c>
      <c r="BE16" s="985" t="s">
        <v>130</v>
      </c>
      <c r="BF16" s="986"/>
      <c r="BG16" s="987"/>
      <c r="BH16" s="996">
        <v>0</v>
      </c>
      <c r="BI16" s="997"/>
      <c r="BJ16" s="998" t="s">
        <v>425</v>
      </c>
      <c r="BK16" s="998"/>
      <c r="BL16" s="996">
        <v>2</v>
      </c>
      <c r="BM16" s="997"/>
      <c r="BN16" s="1004" t="s">
        <v>82</v>
      </c>
      <c r="BO16" s="1005"/>
      <c r="BP16" s="1006"/>
      <c r="BQ16" s="1014" t="s">
        <v>134</v>
      </c>
      <c r="BR16" s="986"/>
      <c r="BS16" s="1015"/>
      <c r="BT16" s="447"/>
      <c r="BU16" s="1226"/>
      <c r="BV16" s="441">
        <v>288</v>
      </c>
      <c r="BW16" s="1081"/>
      <c r="BX16" s="1007"/>
      <c r="BY16" s="1007"/>
      <c r="BZ16" s="1007"/>
      <c r="CA16" s="520" t="s">
        <v>457</v>
      </c>
      <c r="CB16" s="353" t="s">
        <v>422</v>
      </c>
      <c r="CC16" s="985" t="s">
        <v>152</v>
      </c>
      <c r="CD16" s="986"/>
      <c r="CE16" s="987"/>
      <c r="CF16" s="996">
        <v>13</v>
      </c>
      <c r="CG16" s="997"/>
      <c r="CH16" s="998" t="s">
        <v>419</v>
      </c>
      <c r="CI16" s="998"/>
      <c r="CJ16" s="996">
        <v>0</v>
      </c>
      <c r="CK16" s="997"/>
      <c r="CL16" s="1004" t="s">
        <v>143</v>
      </c>
      <c r="CM16" s="1005"/>
      <c r="CN16" s="1006"/>
      <c r="CO16" s="1014" t="s">
        <v>307</v>
      </c>
      <c r="CP16" s="986"/>
      <c r="CQ16" s="1015"/>
      <c r="CR16" s="239"/>
      <c r="CS16" s="16"/>
      <c r="CT16" s="16"/>
      <c r="CU16" s="116"/>
      <c r="CV16" s="116"/>
      <c r="CW16" s="116"/>
    </row>
    <row r="17" spans="1:102" ht="13.5" customHeight="1">
      <c r="A17" s="941"/>
      <c r="B17" s="222">
        <v>53</v>
      </c>
      <c r="C17" s="1081"/>
      <c r="D17" s="1011"/>
      <c r="E17" s="1012"/>
      <c r="F17" s="1013"/>
      <c r="G17" s="353" t="s">
        <v>459</v>
      </c>
      <c r="H17" s="353" t="s">
        <v>460</v>
      </c>
      <c r="I17" s="1043" t="s">
        <v>321</v>
      </c>
      <c r="J17" s="1044"/>
      <c r="K17" s="1045"/>
      <c r="L17" s="996">
        <v>3</v>
      </c>
      <c r="M17" s="997"/>
      <c r="N17" s="998" t="s">
        <v>461</v>
      </c>
      <c r="O17" s="998"/>
      <c r="P17" s="996">
        <v>1</v>
      </c>
      <c r="Q17" s="997"/>
      <c r="R17" s="1060" t="s">
        <v>324</v>
      </c>
      <c r="S17" s="1061"/>
      <c r="T17" s="1062"/>
      <c r="U17" s="1219" t="s">
        <v>152</v>
      </c>
      <c r="V17" s="1214"/>
      <c r="W17" s="1220"/>
      <c r="X17" s="116"/>
      <c r="Y17" s="1132"/>
      <c r="Z17" s="222">
        <v>141</v>
      </c>
      <c r="AA17" s="1081"/>
      <c r="AB17" s="1007"/>
      <c r="AC17" s="1007"/>
      <c r="AD17" s="1007"/>
      <c r="AE17" s="393" t="s">
        <v>462</v>
      </c>
      <c r="AF17" s="353" t="s">
        <v>463</v>
      </c>
      <c r="AG17" s="985" t="s">
        <v>464</v>
      </c>
      <c r="AH17" s="986"/>
      <c r="AI17" s="987"/>
      <c r="AJ17" s="998">
        <v>4</v>
      </c>
      <c r="AK17" s="998"/>
      <c r="AL17" s="998" t="s">
        <v>461</v>
      </c>
      <c r="AM17" s="998"/>
      <c r="AN17" s="998">
        <v>1</v>
      </c>
      <c r="AO17" s="998"/>
      <c r="AP17" s="1004" t="s">
        <v>330</v>
      </c>
      <c r="AQ17" s="1005"/>
      <c r="AR17" s="1006"/>
      <c r="AS17" s="1014" t="s">
        <v>134</v>
      </c>
      <c r="AT17" s="986"/>
      <c r="AU17" s="1015"/>
      <c r="AV17" s="116"/>
      <c r="AW17" s="1132"/>
      <c r="AX17" s="223">
        <v>229</v>
      </c>
      <c r="AY17" s="780"/>
      <c r="AZ17" s="1011"/>
      <c r="BA17" s="1012"/>
      <c r="BB17" s="1013"/>
      <c r="BC17" s="419" t="s">
        <v>465</v>
      </c>
      <c r="BD17" s="353" t="s">
        <v>460</v>
      </c>
      <c r="BE17" s="985" t="s">
        <v>309</v>
      </c>
      <c r="BF17" s="986"/>
      <c r="BG17" s="987"/>
      <c r="BH17" s="996">
        <v>0</v>
      </c>
      <c r="BI17" s="997"/>
      <c r="BJ17" s="998" t="s">
        <v>461</v>
      </c>
      <c r="BK17" s="998"/>
      <c r="BL17" s="996">
        <v>11</v>
      </c>
      <c r="BM17" s="997"/>
      <c r="BN17" s="1004" t="s">
        <v>311</v>
      </c>
      <c r="BO17" s="1005"/>
      <c r="BP17" s="1006"/>
      <c r="BQ17" s="1014" t="s">
        <v>130</v>
      </c>
      <c r="BR17" s="986"/>
      <c r="BS17" s="1015"/>
      <c r="BT17" s="446"/>
      <c r="BU17" s="1226"/>
      <c r="BV17" s="441">
        <v>289</v>
      </c>
      <c r="BW17" s="1081"/>
      <c r="BX17" s="1007"/>
      <c r="BY17" s="1007"/>
      <c r="BZ17" s="1007"/>
      <c r="CA17" s="520" t="s">
        <v>446</v>
      </c>
      <c r="CB17" s="353" t="s">
        <v>445</v>
      </c>
      <c r="CC17" s="985" t="s">
        <v>305</v>
      </c>
      <c r="CD17" s="986"/>
      <c r="CE17" s="987"/>
      <c r="CF17" s="996">
        <v>4</v>
      </c>
      <c r="CG17" s="997"/>
      <c r="CH17" s="998" t="s">
        <v>425</v>
      </c>
      <c r="CI17" s="998"/>
      <c r="CJ17" s="996">
        <v>2</v>
      </c>
      <c r="CK17" s="997"/>
      <c r="CL17" s="1004" t="s">
        <v>307</v>
      </c>
      <c r="CM17" s="1005"/>
      <c r="CN17" s="1006"/>
      <c r="CO17" s="1014" t="s">
        <v>149</v>
      </c>
      <c r="CP17" s="986"/>
      <c r="CQ17" s="1015"/>
      <c r="CR17" s="237"/>
      <c r="CS17" s="16"/>
      <c r="CT17" s="16"/>
      <c r="CU17" s="116"/>
      <c r="CV17" s="116"/>
      <c r="CW17" s="116"/>
    </row>
    <row r="18" spans="1:102" ht="13.5" customHeight="1">
      <c r="A18" s="941"/>
      <c r="B18" s="222">
        <v>54</v>
      </c>
      <c r="C18" s="1081"/>
      <c r="D18" s="1270" t="s">
        <v>466</v>
      </c>
      <c r="E18" s="1271"/>
      <c r="F18" s="1272"/>
      <c r="G18" s="352" t="s">
        <v>465</v>
      </c>
      <c r="H18" s="361" t="s">
        <v>467</v>
      </c>
      <c r="I18" s="1082" t="s">
        <v>310</v>
      </c>
      <c r="J18" s="1061"/>
      <c r="K18" s="1196"/>
      <c r="L18" s="996">
        <v>1</v>
      </c>
      <c r="M18" s="997"/>
      <c r="N18" s="998" t="s">
        <v>461</v>
      </c>
      <c r="O18" s="998"/>
      <c r="P18" s="996">
        <v>1</v>
      </c>
      <c r="Q18" s="997"/>
      <c r="R18" s="1060" t="s">
        <v>313</v>
      </c>
      <c r="S18" s="1061"/>
      <c r="T18" s="1062"/>
      <c r="U18" s="1219" t="s">
        <v>10</v>
      </c>
      <c r="V18" s="1214"/>
      <c r="W18" s="1220"/>
      <c r="X18" s="237"/>
      <c r="Y18" s="1132"/>
      <c r="Z18" s="222">
        <v>142</v>
      </c>
      <c r="AA18" s="1081"/>
      <c r="AB18" s="1007" t="s">
        <v>131</v>
      </c>
      <c r="AC18" s="1007"/>
      <c r="AD18" s="1007"/>
      <c r="AE18" s="393" t="s">
        <v>468</v>
      </c>
      <c r="AF18" s="353" t="s">
        <v>469</v>
      </c>
      <c r="AG18" s="1024" t="s">
        <v>329</v>
      </c>
      <c r="AH18" s="1005"/>
      <c r="AI18" s="1163"/>
      <c r="AJ18" s="996">
        <v>0</v>
      </c>
      <c r="AK18" s="997"/>
      <c r="AL18" s="998" t="s">
        <v>437</v>
      </c>
      <c r="AM18" s="998"/>
      <c r="AN18" s="996">
        <v>14</v>
      </c>
      <c r="AO18" s="997"/>
      <c r="AP18" s="1004" t="s">
        <v>333</v>
      </c>
      <c r="AQ18" s="1005"/>
      <c r="AR18" s="1006"/>
      <c r="AS18" s="1014" t="s">
        <v>132</v>
      </c>
      <c r="AT18" s="986"/>
      <c r="AU18" s="1015"/>
      <c r="AV18" s="116"/>
      <c r="AW18" s="1132"/>
      <c r="AX18" s="223">
        <v>230</v>
      </c>
      <c r="AY18" s="780"/>
      <c r="AZ18" s="1008" t="s">
        <v>140</v>
      </c>
      <c r="BA18" s="1009"/>
      <c r="BB18" s="1010"/>
      <c r="BC18" s="419" t="s">
        <v>449</v>
      </c>
      <c r="BD18" s="353">
        <v>0.375</v>
      </c>
      <c r="BE18" s="985" t="s">
        <v>316</v>
      </c>
      <c r="BF18" s="986"/>
      <c r="BG18" s="987"/>
      <c r="BH18" s="996">
        <v>3</v>
      </c>
      <c r="BI18" s="997"/>
      <c r="BJ18" s="998" t="s">
        <v>437</v>
      </c>
      <c r="BK18" s="998"/>
      <c r="BL18" s="996">
        <v>0</v>
      </c>
      <c r="BM18" s="997"/>
      <c r="BN18" s="1004" t="s">
        <v>323</v>
      </c>
      <c r="BO18" s="1005"/>
      <c r="BP18" s="1006"/>
      <c r="BQ18" s="1014" t="s">
        <v>152</v>
      </c>
      <c r="BR18" s="986"/>
      <c r="BS18" s="1015"/>
      <c r="BT18" s="446"/>
      <c r="BU18" s="1226"/>
      <c r="BV18" s="441">
        <v>293</v>
      </c>
      <c r="BW18" s="1081"/>
      <c r="BX18" s="1007" t="s">
        <v>139</v>
      </c>
      <c r="BY18" s="1007"/>
      <c r="BZ18" s="1007"/>
      <c r="CA18" s="520" t="s">
        <v>481</v>
      </c>
      <c r="CB18" s="353" t="s">
        <v>467</v>
      </c>
      <c r="CC18" s="985" t="s">
        <v>83</v>
      </c>
      <c r="CD18" s="986"/>
      <c r="CE18" s="987"/>
      <c r="CF18" s="996">
        <v>1</v>
      </c>
      <c r="CG18" s="997"/>
      <c r="CH18" s="998" t="s">
        <v>461</v>
      </c>
      <c r="CI18" s="998"/>
      <c r="CJ18" s="996">
        <v>0</v>
      </c>
      <c r="CK18" s="997"/>
      <c r="CL18" s="1004" t="s">
        <v>139</v>
      </c>
      <c r="CM18" s="1005"/>
      <c r="CN18" s="1006"/>
      <c r="CO18" s="1014" t="s">
        <v>310</v>
      </c>
      <c r="CP18" s="986"/>
      <c r="CQ18" s="1015"/>
      <c r="CR18" s="237"/>
      <c r="CS18" s="16"/>
      <c r="CT18" s="16"/>
      <c r="CU18" s="116"/>
      <c r="CV18" s="116"/>
      <c r="CW18" s="116"/>
    </row>
    <row r="19" spans="1:102" ht="13.5" customHeight="1">
      <c r="A19" s="941"/>
      <c r="B19" s="222">
        <v>55</v>
      </c>
      <c r="C19" s="1081"/>
      <c r="D19" s="1273"/>
      <c r="E19" s="1274"/>
      <c r="F19" s="1275"/>
      <c r="G19" s="352" t="s">
        <v>199</v>
      </c>
      <c r="H19" s="353" t="s">
        <v>454</v>
      </c>
      <c r="I19" s="1261" t="s">
        <v>132</v>
      </c>
      <c r="J19" s="1217"/>
      <c r="K19" s="1262"/>
      <c r="L19" s="991">
        <v>0</v>
      </c>
      <c r="M19" s="992"/>
      <c r="N19" s="1072" t="s">
        <v>437</v>
      </c>
      <c r="O19" s="1072"/>
      <c r="P19" s="991">
        <v>1</v>
      </c>
      <c r="Q19" s="992"/>
      <c r="R19" s="1216" t="s">
        <v>10</v>
      </c>
      <c r="S19" s="1217"/>
      <c r="T19" s="1218"/>
      <c r="U19" s="1076" t="s">
        <v>333</v>
      </c>
      <c r="V19" s="1044"/>
      <c r="W19" s="1077"/>
      <c r="X19" s="237"/>
      <c r="Y19" s="1132"/>
      <c r="Z19" s="222">
        <v>143</v>
      </c>
      <c r="AA19" s="1081"/>
      <c r="AB19" s="1007"/>
      <c r="AC19" s="1007"/>
      <c r="AD19" s="1007"/>
      <c r="AE19" s="394" t="s">
        <v>199</v>
      </c>
      <c r="AF19" s="353" t="s">
        <v>454</v>
      </c>
      <c r="AG19" s="985" t="s">
        <v>132</v>
      </c>
      <c r="AH19" s="986"/>
      <c r="AI19" s="987"/>
      <c r="AJ19" s="998">
        <v>0</v>
      </c>
      <c r="AK19" s="998"/>
      <c r="AL19" s="998" t="s">
        <v>437</v>
      </c>
      <c r="AM19" s="998"/>
      <c r="AN19" s="998">
        <v>2</v>
      </c>
      <c r="AO19" s="998"/>
      <c r="AP19" s="1004" t="s">
        <v>150</v>
      </c>
      <c r="AQ19" s="1005"/>
      <c r="AR19" s="1006"/>
      <c r="AS19" s="1014" t="s">
        <v>305</v>
      </c>
      <c r="AT19" s="986"/>
      <c r="AU19" s="1015"/>
      <c r="AV19" s="350"/>
      <c r="AW19" s="1132"/>
      <c r="AX19" s="223">
        <v>231</v>
      </c>
      <c r="AY19" s="780"/>
      <c r="AZ19" s="1102"/>
      <c r="BA19" s="1103"/>
      <c r="BB19" s="1104"/>
      <c r="BC19" s="419" t="s">
        <v>423</v>
      </c>
      <c r="BD19" s="353">
        <v>0.4375</v>
      </c>
      <c r="BE19" s="985" t="s">
        <v>150</v>
      </c>
      <c r="BF19" s="986"/>
      <c r="BG19" s="987"/>
      <c r="BH19" s="996">
        <v>0</v>
      </c>
      <c r="BI19" s="997"/>
      <c r="BJ19" s="998" t="s">
        <v>425</v>
      </c>
      <c r="BK19" s="998"/>
      <c r="BL19" s="996">
        <v>4</v>
      </c>
      <c r="BM19" s="997"/>
      <c r="BN19" s="1004" t="s">
        <v>152</v>
      </c>
      <c r="BO19" s="1005"/>
      <c r="BP19" s="1006"/>
      <c r="BQ19" s="1014" t="s">
        <v>323</v>
      </c>
      <c r="BR19" s="986"/>
      <c r="BS19" s="1015"/>
      <c r="BT19" s="446"/>
      <c r="BU19" s="1226"/>
      <c r="BV19" s="441">
        <v>294</v>
      </c>
      <c r="BW19" s="1081"/>
      <c r="BX19" s="1007"/>
      <c r="BY19" s="1007"/>
      <c r="BZ19" s="1007"/>
      <c r="CA19" s="520" t="s">
        <v>190</v>
      </c>
      <c r="CB19" s="353" t="s">
        <v>436</v>
      </c>
      <c r="CC19" s="985" t="s">
        <v>132</v>
      </c>
      <c r="CD19" s="986"/>
      <c r="CE19" s="987"/>
      <c r="CF19" s="996">
        <v>1</v>
      </c>
      <c r="CG19" s="997"/>
      <c r="CH19" s="998" t="s">
        <v>434</v>
      </c>
      <c r="CI19" s="998"/>
      <c r="CJ19" s="996">
        <v>0</v>
      </c>
      <c r="CK19" s="997"/>
      <c r="CL19" s="1004" t="s">
        <v>150</v>
      </c>
      <c r="CM19" s="1005"/>
      <c r="CN19" s="1006"/>
      <c r="CO19" s="1014" t="s">
        <v>83</v>
      </c>
      <c r="CP19" s="986"/>
      <c r="CQ19" s="1015"/>
      <c r="CR19" s="237"/>
      <c r="CU19" s="19"/>
      <c r="CV19" s="19"/>
      <c r="CW19" s="19"/>
    </row>
    <row r="20" spans="1:102" ht="13.5" customHeight="1">
      <c r="A20" s="941"/>
      <c r="B20" s="222">
        <v>56</v>
      </c>
      <c r="C20" s="1081"/>
      <c r="D20" s="1273"/>
      <c r="E20" s="1274"/>
      <c r="F20" s="1275"/>
      <c r="G20" s="364" t="s">
        <v>444</v>
      </c>
      <c r="H20" s="365" t="s">
        <v>471</v>
      </c>
      <c r="I20" s="1261" t="s">
        <v>330</v>
      </c>
      <c r="J20" s="1217"/>
      <c r="K20" s="1262"/>
      <c r="L20" s="991">
        <v>0</v>
      </c>
      <c r="M20" s="992"/>
      <c r="N20" s="1072" t="s">
        <v>425</v>
      </c>
      <c r="O20" s="1072"/>
      <c r="P20" s="991">
        <v>2</v>
      </c>
      <c r="Q20" s="992"/>
      <c r="R20" s="1216" t="s">
        <v>333</v>
      </c>
      <c r="S20" s="1217"/>
      <c r="T20" s="1218"/>
      <c r="U20" s="1267" t="s">
        <v>307</v>
      </c>
      <c r="V20" s="1268"/>
      <c r="W20" s="1269"/>
      <c r="X20" s="237"/>
      <c r="Y20" s="1132"/>
      <c r="Z20" s="222">
        <v>144</v>
      </c>
      <c r="AA20" s="1081"/>
      <c r="AB20" s="1007"/>
      <c r="AC20" s="1007"/>
      <c r="AD20" s="1007"/>
      <c r="AE20" s="393" t="s">
        <v>472</v>
      </c>
      <c r="AF20" s="353" t="s">
        <v>473</v>
      </c>
      <c r="AG20" s="1024" t="s">
        <v>305</v>
      </c>
      <c r="AH20" s="1005"/>
      <c r="AI20" s="1163"/>
      <c r="AJ20" s="996">
        <v>0</v>
      </c>
      <c r="AK20" s="997"/>
      <c r="AL20" s="998" t="s">
        <v>474</v>
      </c>
      <c r="AM20" s="998"/>
      <c r="AN20" s="996">
        <v>6</v>
      </c>
      <c r="AO20" s="997"/>
      <c r="AP20" s="1004" t="s">
        <v>311</v>
      </c>
      <c r="AQ20" s="1005"/>
      <c r="AR20" s="1006"/>
      <c r="AS20" s="1014" t="s">
        <v>316</v>
      </c>
      <c r="AT20" s="986"/>
      <c r="AU20" s="1015"/>
      <c r="AV20" s="350"/>
      <c r="AW20" s="1132"/>
      <c r="AX20" s="223">
        <v>232</v>
      </c>
      <c r="AY20" s="780"/>
      <c r="AZ20" s="1177" t="s">
        <v>83</v>
      </c>
      <c r="BA20" s="1178"/>
      <c r="BB20" s="1179"/>
      <c r="BC20" s="419" t="s">
        <v>475</v>
      </c>
      <c r="BD20" s="353" t="s">
        <v>476</v>
      </c>
      <c r="BE20" s="985" t="s">
        <v>302</v>
      </c>
      <c r="BF20" s="986"/>
      <c r="BG20" s="987"/>
      <c r="BH20" s="996">
        <v>0</v>
      </c>
      <c r="BI20" s="997"/>
      <c r="BJ20" s="998" t="s">
        <v>413</v>
      </c>
      <c r="BK20" s="998"/>
      <c r="BL20" s="996">
        <v>2</v>
      </c>
      <c r="BM20" s="997"/>
      <c r="BN20" s="1004" t="s">
        <v>312</v>
      </c>
      <c r="BO20" s="1005"/>
      <c r="BP20" s="1006"/>
      <c r="BQ20" s="1014" t="s">
        <v>143</v>
      </c>
      <c r="BR20" s="986"/>
      <c r="BS20" s="1015"/>
      <c r="BT20" s="446"/>
      <c r="BU20" s="1226"/>
      <c r="BV20" s="441">
        <v>295</v>
      </c>
      <c r="BW20" s="1081"/>
      <c r="BX20" s="1007"/>
      <c r="BY20" s="1007"/>
      <c r="BZ20" s="1007"/>
      <c r="CA20" s="520" t="s">
        <v>753</v>
      </c>
      <c r="CB20" s="353" t="s">
        <v>485</v>
      </c>
      <c r="CC20" s="985" t="s">
        <v>310</v>
      </c>
      <c r="CD20" s="986"/>
      <c r="CE20" s="987"/>
      <c r="CF20" s="996">
        <v>0</v>
      </c>
      <c r="CG20" s="997"/>
      <c r="CH20" s="998" t="s">
        <v>461</v>
      </c>
      <c r="CI20" s="998"/>
      <c r="CJ20" s="996">
        <v>3</v>
      </c>
      <c r="CK20" s="997"/>
      <c r="CL20" s="1004" t="s">
        <v>313</v>
      </c>
      <c r="CM20" s="1005"/>
      <c r="CN20" s="1006"/>
      <c r="CO20" s="1014" t="s">
        <v>150</v>
      </c>
      <c r="CP20" s="986"/>
      <c r="CQ20" s="1015"/>
      <c r="CR20" s="237"/>
      <c r="CS20" s="16"/>
      <c r="CT20" s="16"/>
    </row>
    <row r="21" spans="1:102" ht="14.25" customHeight="1">
      <c r="A21" s="941"/>
      <c r="B21" s="222">
        <v>57</v>
      </c>
      <c r="C21" s="1117"/>
      <c r="D21" s="1276"/>
      <c r="E21" s="1277"/>
      <c r="F21" s="1278"/>
      <c r="G21" s="366" t="s">
        <v>478</v>
      </c>
      <c r="H21" s="353" t="s">
        <v>479</v>
      </c>
      <c r="I21" s="1043" t="s">
        <v>305</v>
      </c>
      <c r="J21" s="1044"/>
      <c r="K21" s="1045"/>
      <c r="L21" s="996">
        <v>5</v>
      </c>
      <c r="M21" s="997"/>
      <c r="N21" s="998" t="s">
        <v>425</v>
      </c>
      <c r="O21" s="998"/>
      <c r="P21" s="996">
        <v>0</v>
      </c>
      <c r="Q21" s="997"/>
      <c r="R21" s="1060" t="s">
        <v>307</v>
      </c>
      <c r="S21" s="1061"/>
      <c r="T21" s="1062"/>
      <c r="U21" s="1219" t="s">
        <v>132</v>
      </c>
      <c r="V21" s="1214"/>
      <c r="W21" s="1220"/>
      <c r="X21" s="237"/>
      <c r="Y21" s="1132"/>
      <c r="Z21" s="222">
        <v>145</v>
      </c>
      <c r="AA21" s="1081"/>
      <c r="AB21" s="1007"/>
      <c r="AC21" s="1007"/>
      <c r="AD21" s="1007"/>
      <c r="AE21" s="393" t="s">
        <v>459</v>
      </c>
      <c r="AF21" s="353" t="s">
        <v>460</v>
      </c>
      <c r="AG21" s="985" t="s">
        <v>316</v>
      </c>
      <c r="AH21" s="986"/>
      <c r="AI21" s="987"/>
      <c r="AJ21" s="996">
        <v>1</v>
      </c>
      <c r="AK21" s="997"/>
      <c r="AL21" s="998" t="s">
        <v>461</v>
      </c>
      <c r="AM21" s="998"/>
      <c r="AN21" s="996">
        <v>1</v>
      </c>
      <c r="AO21" s="997"/>
      <c r="AP21" s="1004" t="s">
        <v>321</v>
      </c>
      <c r="AQ21" s="1005"/>
      <c r="AR21" s="1006"/>
      <c r="AS21" s="1014" t="s">
        <v>311</v>
      </c>
      <c r="AT21" s="986"/>
      <c r="AU21" s="1015"/>
      <c r="AV21" s="350"/>
      <c r="AW21" s="1132"/>
      <c r="AX21" s="223">
        <v>233</v>
      </c>
      <c r="AY21" s="780"/>
      <c r="AZ21" s="1177"/>
      <c r="BA21" s="1178"/>
      <c r="BB21" s="1179"/>
      <c r="BC21" s="419" t="s">
        <v>481</v>
      </c>
      <c r="BD21" s="353" t="s">
        <v>482</v>
      </c>
      <c r="BE21" s="985" t="s">
        <v>83</v>
      </c>
      <c r="BF21" s="986"/>
      <c r="BG21" s="987"/>
      <c r="BH21" s="996">
        <v>0</v>
      </c>
      <c r="BI21" s="997"/>
      <c r="BJ21" s="998" t="s">
        <v>461</v>
      </c>
      <c r="BK21" s="998"/>
      <c r="BL21" s="996">
        <v>2</v>
      </c>
      <c r="BM21" s="997"/>
      <c r="BN21" s="1004" t="s">
        <v>143</v>
      </c>
      <c r="BO21" s="1005"/>
      <c r="BP21" s="1006"/>
      <c r="BQ21" s="1014" t="s">
        <v>302</v>
      </c>
      <c r="BR21" s="986"/>
      <c r="BS21" s="1015"/>
      <c r="BT21" s="446"/>
      <c r="BU21" s="1226"/>
      <c r="BV21" s="441">
        <v>296</v>
      </c>
      <c r="BW21" s="1081"/>
      <c r="BX21" s="1008" t="s">
        <v>130</v>
      </c>
      <c r="BY21" s="1009"/>
      <c r="BZ21" s="1010"/>
      <c r="CA21" s="520" t="s">
        <v>423</v>
      </c>
      <c r="CB21" s="353" t="s">
        <v>424</v>
      </c>
      <c r="CC21" s="985" t="s">
        <v>138</v>
      </c>
      <c r="CD21" s="986"/>
      <c r="CE21" s="987"/>
      <c r="CF21" s="996">
        <v>1</v>
      </c>
      <c r="CG21" s="997"/>
      <c r="CH21" s="998" t="s">
        <v>425</v>
      </c>
      <c r="CI21" s="998"/>
      <c r="CJ21" s="996">
        <v>0</v>
      </c>
      <c r="CK21" s="997"/>
      <c r="CL21" s="1004" t="s">
        <v>144</v>
      </c>
      <c r="CM21" s="1005"/>
      <c r="CN21" s="1006"/>
      <c r="CO21" s="1014" t="s">
        <v>321</v>
      </c>
      <c r="CP21" s="986"/>
      <c r="CQ21" s="1015"/>
      <c r="CR21" s="237"/>
      <c r="CS21" s="16"/>
      <c r="CT21" s="16"/>
      <c r="CU21" s="116"/>
      <c r="CV21" s="116"/>
      <c r="CW21" s="116"/>
    </row>
    <row r="22" spans="1:102" ht="14.25" customHeight="1">
      <c r="A22" s="941"/>
      <c r="B22" s="222">
        <v>58</v>
      </c>
      <c r="C22" s="367"/>
      <c r="D22" s="368"/>
      <c r="E22" s="369"/>
      <c r="F22" s="370"/>
      <c r="G22" s="353" t="s">
        <v>465</v>
      </c>
      <c r="H22" s="353"/>
      <c r="I22" s="1043" t="s">
        <v>302</v>
      </c>
      <c r="J22" s="1044"/>
      <c r="K22" s="1045"/>
      <c r="L22" s="996"/>
      <c r="M22" s="997"/>
      <c r="N22" s="998" t="s">
        <v>461</v>
      </c>
      <c r="O22" s="998"/>
      <c r="P22" s="996"/>
      <c r="Q22" s="997"/>
      <c r="R22" s="1060" t="s">
        <v>309</v>
      </c>
      <c r="S22" s="1061"/>
      <c r="T22" s="1062"/>
      <c r="U22" s="371"/>
      <c r="V22" s="372"/>
      <c r="W22" s="373"/>
      <c r="X22" s="250" t="s">
        <v>483</v>
      </c>
      <c r="Y22" s="1132"/>
      <c r="Z22" s="222">
        <v>146</v>
      </c>
      <c r="AA22" s="1081"/>
      <c r="AB22" s="1008" t="s">
        <v>51</v>
      </c>
      <c r="AC22" s="1009"/>
      <c r="AD22" s="1010"/>
      <c r="AE22" s="393" t="s">
        <v>484</v>
      </c>
      <c r="AF22" s="353" t="s">
        <v>467</v>
      </c>
      <c r="AG22" s="1024" t="s">
        <v>51</v>
      </c>
      <c r="AH22" s="1005"/>
      <c r="AI22" s="1163"/>
      <c r="AJ22" s="996">
        <v>6</v>
      </c>
      <c r="AK22" s="997"/>
      <c r="AL22" s="998" t="s">
        <v>461</v>
      </c>
      <c r="AM22" s="998"/>
      <c r="AN22" s="996">
        <v>0</v>
      </c>
      <c r="AO22" s="997"/>
      <c r="AP22" s="1004" t="s">
        <v>148</v>
      </c>
      <c r="AQ22" s="1005"/>
      <c r="AR22" s="1006"/>
      <c r="AS22" s="1014" t="s">
        <v>152</v>
      </c>
      <c r="AT22" s="986"/>
      <c r="AU22" s="1015"/>
      <c r="AV22" s="350"/>
      <c r="AW22" s="1132"/>
      <c r="AX22" s="223">
        <v>234</v>
      </c>
      <c r="AY22" s="780"/>
      <c r="AZ22" s="1177"/>
      <c r="BA22" s="1178"/>
      <c r="BB22" s="1179"/>
      <c r="BC22" s="419" t="s">
        <v>484</v>
      </c>
      <c r="BD22" s="353" t="s">
        <v>485</v>
      </c>
      <c r="BE22" s="985" t="s">
        <v>51</v>
      </c>
      <c r="BF22" s="986"/>
      <c r="BG22" s="987"/>
      <c r="BH22" s="996">
        <v>3</v>
      </c>
      <c r="BI22" s="997"/>
      <c r="BJ22" s="998" t="s">
        <v>461</v>
      </c>
      <c r="BK22" s="998"/>
      <c r="BL22" s="996">
        <v>0</v>
      </c>
      <c r="BM22" s="997"/>
      <c r="BN22" s="1004" t="s">
        <v>129</v>
      </c>
      <c r="BO22" s="1005"/>
      <c r="BP22" s="1006"/>
      <c r="BQ22" s="1014" t="s">
        <v>83</v>
      </c>
      <c r="BR22" s="986"/>
      <c r="BS22" s="1015"/>
      <c r="BT22" s="446"/>
      <c r="BU22" s="1226"/>
      <c r="BV22" s="441">
        <v>297</v>
      </c>
      <c r="BW22" s="1081"/>
      <c r="BX22" s="1102"/>
      <c r="BY22" s="1103"/>
      <c r="BZ22" s="1104"/>
      <c r="CA22" s="520" t="s">
        <v>449</v>
      </c>
      <c r="CB22" s="353" t="s">
        <v>454</v>
      </c>
      <c r="CC22" s="985" t="s">
        <v>321</v>
      </c>
      <c r="CD22" s="986"/>
      <c r="CE22" s="987"/>
      <c r="CF22" s="996">
        <v>0</v>
      </c>
      <c r="CG22" s="997"/>
      <c r="CH22" s="998" t="s">
        <v>437</v>
      </c>
      <c r="CI22" s="998"/>
      <c r="CJ22" s="996">
        <v>4</v>
      </c>
      <c r="CK22" s="997"/>
      <c r="CL22" s="1004" t="s">
        <v>324</v>
      </c>
      <c r="CM22" s="1005"/>
      <c r="CN22" s="1006"/>
      <c r="CO22" s="1014" t="s">
        <v>323</v>
      </c>
      <c r="CP22" s="986"/>
      <c r="CQ22" s="1015"/>
      <c r="CR22" s="237"/>
      <c r="CS22" s="16"/>
      <c r="CT22" s="16"/>
      <c r="CU22" s="116"/>
      <c r="CV22" s="116"/>
      <c r="CW22" s="116"/>
    </row>
    <row r="23" spans="1:102" ht="14.25" customHeight="1">
      <c r="A23" s="941"/>
      <c r="B23" s="222">
        <v>59</v>
      </c>
      <c r="C23" s="367"/>
      <c r="D23" s="368"/>
      <c r="E23" s="369"/>
      <c r="F23" s="370"/>
      <c r="G23" s="374" t="s">
        <v>435</v>
      </c>
      <c r="H23" s="353"/>
      <c r="I23" s="1043" t="s">
        <v>316</v>
      </c>
      <c r="J23" s="1044"/>
      <c r="K23" s="1045"/>
      <c r="L23" s="998"/>
      <c r="M23" s="998"/>
      <c r="N23" s="998" t="s">
        <v>434</v>
      </c>
      <c r="O23" s="998"/>
      <c r="P23" s="998"/>
      <c r="Q23" s="998"/>
      <c r="R23" s="1060" t="s">
        <v>319</v>
      </c>
      <c r="S23" s="1061"/>
      <c r="T23" s="1061"/>
      <c r="U23" s="375"/>
      <c r="V23" s="376"/>
      <c r="W23" s="377"/>
      <c r="X23" s="350" t="s">
        <v>487</v>
      </c>
      <c r="Y23" s="1132"/>
      <c r="Z23" s="222">
        <v>147</v>
      </c>
      <c r="AA23" s="1081"/>
      <c r="AB23" s="1102"/>
      <c r="AC23" s="1103"/>
      <c r="AD23" s="1104"/>
      <c r="AE23" s="393" t="s">
        <v>199</v>
      </c>
      <c r="AF23" s="353" t="s">
        <v>454</v>
      </c>
      <c r="AG23" s="985" t="s">
        <v>152</v>
      </c>
      <c r="AH23" s="986"/>
      <c r="AI23" s="987"/>
      <c r="AJ23" s="996">
        <v>3</v>
      </c>
      <c r="AK23" s="997"/>
      <c r="AL23" s="998" t="s">
        <v>437</v>
      </c>
      <c r="AM23" s="998"/>
      <c r="AN23" s="996">
        <v>0</v>
      </c>
      <c r="AO23" s="997"/>
      <c r="AP23" s="1004" t="s">
        <v>143</v>
      </c>
      <c r="AQ23" s="1005"/>
      <c r="AR23" s="1006"/>
      <c r="AS23" s="1014" t="s">
        <v>148</v>
      </c>
      <c r="AT23" s="986"/>
      <c r="AU23" s="1015"/>
      <c r="AV23" s="350"/>
      <c r="AW23" s="1132"/>
      <c r="AX23" s="223">
        <v>235</v>
      </c>
      <c r="AY23" s="780"/>
      <c r="AZ23" s="1177"/>
      <c r="BA23" s="1178"/>
      <c r="BB23" s="1179"/>
      <c r="BC23" s="419" t="s">
        <v>176</v>
      </c>
      <c r="BD23" s="353" t="s">
        <v>181</v>
      </c>
      <c r="BE23" s="985" t="s">
        <v>10</v>
      </c>
      <c r="BF23" s="986"/>
      <c r="BG23" s="987"/>
      <c r="BH23" s="996">
        <v>0</v>
      </c>
      <c r="BI23" s="997"/>
      <c r="BJ23" s="998" t="s">
        <v>177</v>
      </c>
      <c r="BK23" s="998"/>
      <c r="BL23" s="996">
        <v>3</v>
      </c>
      <c r="BM23" s="997"/>
      <c r="BN23" s="1004" t="s">
        <v>139</v>
      </c>
      <c r="BO23" s="1005"/>
      <c r="BP23" s="1006"/>
      <c r="BQ23" s="1014" t="s">
        <v>328</v>
      </c>
      <c r="BR23" s="986"/>
      <c r="BS23" s="1015"/>
      <c r="BT23" s="446"/>
      <c r="BU23" s="1226"/>
      <c r="BV23" s="441">
        <v>290</v>
      </c>
      <c r="BW23" s="1081"/>
      <c r="BX23" s="1102"/>
      <c r="BY23" s="1103"/>
      <c r="BZ23" s="1104"/>
      <c r="CA23" s="520" t="s">
        <v>390</v>
      </c>
      <c r="CB23" s="353" t="s">
        <v>439</v>
      </c>
      <c r="CC23" s="985" t="s">
        <v>448</v>
      </c>
      <c r="CD23" s="986"/>
      <c r="CE23" s="987"/>
      <c r="CF23" s="996">
        <v>2</v>
      </c>
      <c r="CG23" s="997"/>
      <c r="CH23" s="998" t="s">
        <v>177</v>
      </c>
      <c r="CI23" s="998"/>
      <c r="CJ23" s="996">
        <v>1</v>
      </c>
      <c r="CK23" s="997"/>
      <c r="CL23" s="1004" t="s">
        <v>323</v>
      </c>
      <c r="CM23" s="1005"/>
      <c r="CN23" s="1006"/>
      <c r="CO23" s="1014" t="s">
        <v>133</v>
      </c>
      <c r="CP23" s="986"/>
      <c r="CQ23" s="1015"/>
      <c r="CR23" s="237"/>
      <c r="CS23" s="16"/>
      <c r="CT23" s="16"/>
      <c r="CU23" s="116"/>
      <c r="CV23" s="1266"/>
      <c r="CW23" s="1266"/>
      <c r="CX23" s="1266"/>
    </row>
    <row r="24" spans="1:102" ht="14.25" customHeight="1">
      <c r="A24" s="941"/>
      <c r="B24" s="222">
        <v>60</v>
      </c>
      <c r="C24" s="378"/>
      <c r="D24" s="379"/>
      <c r="E24" s="380"/>
      <c r="F24" s="381"/>
      <c r="G24" s="366" t="s">
        <v>484</v>
      </c>
      <c r="H24" s="353"/>
      <c r="I24" s="1082" t="s">
        <v>72</v>
      </c>
      <c r="J24" s="1061"/>
      <c r="K24" s="1196"/>
      <c r="L24" s="996"/>
      <c r="M24" s="997"/>
      <c r="N24" s="998" t="s">
        <v>461</v>
      </c>
      <c r="O24" s="998"/>
      <c r="P24" s="996"/>
      <c r="Q24" s="997"/>
      <c r="R24" s="1060" t="s">
        <v>129</v>
      </c>
      <c r="S24" s="1061"/>
      <c r="T24" s="1062"/>
      <c r="U24" s="1076"/>
      <c r="V24" s="1044"/>
      <c r="W24" s="1077"/>
      <c r="X24" s="350" t="s">
        <v>488</v>
      </c>
      <c r="Y24" s="1132"/>
      <c r="Z24" s="222">
        <v>148</v>
      </c>
      <c r="AA24" s="1117"/>
      <c r="AB24" s="1011"/>
      <c r="AC24" s="1012"/>
      <c r="AD24" s="1013"/>
      <c r="AE24" s="393" t="s">
        <v>435</v>
      </c>
      <c r="AF24" s="353" t="s">
        <v>489</v>
      </c>
      <c r="AG24" s="985" t="s">
        <v>317</v>
      </c>
      <c r="AH24" s="986"/>
      <c r="AI24" s="987"/>
      <c r="AJ24" s="996">
        <v>1</v>
      </c>
      <c r="AK24" s="997"/>
      <c r="AL24" s="998" t="s">
        <v>434</v>
      </c>
      <c r="AM24" s="998"/>
      <c r="AN24" s="996">
        <v>0</v>
      </c>
      <c r="AO24" s="997"/>
      <c r="AP24" s="1004" t="s">
        <v>441</v>
      </c>
      <c r="AQ24" s="1005"/>
      <c r="AR24" s="1006"/>
      <c r="AS24" s="1014" t="s">
        <v>143</v>
      </c>
      <c r="AT24" s="986"/>
      <c r="AU24" s="1015"/>
      <c r="AV24" s="350"/>
      <c r="AW24" s="1132"/>
      <c r="AX24" s="223">
        <v>236</v>
      </c>
      <c r="AY24" s="780"/>
      <c r="AZ24" s="1177"/>
      <c r="BA24" s="1178"/>
      <c r="BB24" s="1179"/>
      <c r="BC24" s="419" t="s">
        <v>377</v>
      </c>
      <c r="BD24" s="353" t="s">
        <v>758</v>
      </c>
      <c r="BE24" s="985" t="s">
        <v>328</v>
      </c>
      <c r="BF24" s="986"/>
      <c r="BG24" s="987"/>
      <c r="BH24" s="996">
        <v>5</v>
      </c>
      <c r="BI24" s="997"/>
      <c r="BJ24" s="998" t="s">
        <v>177</v>
      </c>
      <c r="BK24" s="998"/>
      <c r="BL24" s="996">
        <v>0</v>
      </c>
      <c r="BM24" s="997"/>
      <c r="BN24" s="1004" t="s">
        <v>330</v>
      </c>
      <c r="BO24" s="1005"/>
      <c r="BP24" s="1006"/>
      <c r="BQ24" s="1014" t="s">
        <v>139</v>
      </c>
      <c r="BR24" s="986"/>
      <c r="BS24" s="1015"/>
      <c r="BT24" s="439"/>
      <c r="BU24" s="1226"/>
      <c r="BV24" s="441">
        <v>291</v>
      </c>
      <c r="BW24" s="1081"/>
      <c r="BX24" s="1102"/>
      <c r="BY24" s="1103"/>
      <c r="BZ24" s="1104"/>
      <c r="CA24" s="520" t="s">
        <v>178</v>
      </c>
      <c r="CB24" s="353" t="s">
        <v>445</v>
      </c>
      <c r="CC24" s="985" t="s">
        <v>140</v>
      </c>
      <c r="CD24" s="986"/>
      <c r="CE24" s="987"/>
      <c r="CF24" s="996">
        <v>2</v>
      </c>
      <c r="CG24" s="997"/>
      <c r="CH24" s="998" t="s">
        <v>425</v>
      </c>
      <c r="CI24" s="998"/>
      <c r="CJ24" s="996">
        <v>2</v>
      </c>
      <c r="CK24" s="997"/>
      <c r="CL24" s="1004" t="s">
        <v>133</v>
      </c>
      <c r="CM24" s="1005"/>
      <c r="CN24" s="1006"/>
      <c r="CO24" s="1014" t="s">
        <v>331</v>
      </c>
      <c r="CP24" s="986"/>
      <c r="CQ24" s="1015"/>
      <c r="CR24" s="237"/>
      <c r="CS24" s="16"/>
      <c r="CT24" s="16"/>
    </row>
    <row r="25" spans="1:102" ht="14.25" customHeight="1">
      <c r="A25" s="941"/>
      <c r="B25" s="222">
        <v>61</v>
      </c>
      <c r="C25" s="378"/>
      <c r="D25" s="379"/>
      <c r="E25" s="380"/>
      <c r="F25" s="381"/>
      <c r="G25" s="366" t="s">
        <v>423</v>
      </c>
      <c r="H25" s="353"/>
      <c r="I25" s="1082" t="s">
        <v>139</v>
      </c>
      <c r="J25" s="1061"/>
      <c r="K25" s="1196"/>
      <c r="L25" s="996"/>
      <c r="M25" s="997"/>
      <c r="N25" s="998" t="s">
        <v>425</v>
      </c>
      <c r="O25" s="998"/>
      <c r="P25" s="996"/>
      <c r="Q25" s="997"/>
      <c r="R25" s="1060" t="s">
        <v>144</v>
      </c>
      <c r="S25" s="1061"/>
      <c r="T25" s="1062"/>
      <c r="U25" s="371"/>
      <c r="V25" s="372"/>
      <c r="W25" s="373"/>
      <c r="X25" s="350" t="s">
        <v>490</v>
      </c>
      <c r="Y25" s="1132"/>
      <c r="Z25" s="248">
        <v>149</v>
      </c>
      <c r="AA25" s="395"/>
      <c r="AB25" s="396"/>
      <c r="AC25" s="397"/>
      <c r="AD25" s="398"/>
      <c r="AE25" s="393" t="s">
        <v>444</v>
      </c>
      <c r="AF25" s="353"/>
      <c r="AG25" s="1024" t="s">
        <v>327</v>
      </c>
      <c r="AH25" s="1005"/>
      <c r="AI25" s="1163"/>
      <c r="AJ25" s="996"/>
      <c r="AK25" s="997"/>
      <c r="AL25" s="998" t="s">
        <v>425</v>
      </c>
      <c r="AM25" s="998"/>
      <c r="AN25" s="996"/>
      <c r="AO25" s="997"/>
      <c r="AP25" s="1004" t="s">
        <v>331</v>
      </c>
      <c r="AQ25" s="1005"/>
      <c r="AR25" s="1006"/>
      <c r="AS25" s="1014"/>
      <c r="AT25" s="986"/>
      <c r="AU25" s="1015"/>
      <c r="AV25" s="350" t="s">
        <v>491</v>
      </c>
      <c r="AW25" s="1132"/>
      <c r="AX25" s="223">
        <v>237</v>
      </c>
      <c r="AY25" s="780"/>
      <c r="AZ25" s="1177" t="s">
        <v>757</v>
      </c>
      <c r="BA25" s="1178"/>
      <c r="BB25" s="1179"/>
      <c r="BC25" s="419" t="s">
        <v>176</v>
      </c>
      <c r="BD25" s="353">
        <v>0.39583333333333331</v>
      </c>
      <c r="BE25" s="985" t="s">
        <v>132</v>
      </c>
      <c r="BF25" s="986"/>
      <c r="BG25" s="987"/>
      <c r="BH25" s="998">
        <v>0</v>
      </c>
      <c r="BI25" s="998"/>
      <c r="BJ25" s="998" t="s">
        <v>177</v>
      </c>
      <c r="BK25" s="998"/>
      <c r="BL25" s="998">
        <v>2</v>
      </c>
      <c r="BM25" s="998"/>
      <c r="BN25" s="1004" t="s">
        <v>144</v>
      </c>
      <c r="BO25" s="1005"/>
      <c r="BP25" s="1005"/>
      <c r="BQ25" s="1014" t="s">
        <v>307</v>
      </c>
      <c r="BR25" s="986"/>
      <c r="BS25" s="1015"/>
      <c r="BT25" s="446"/>
      <c r="BU25" s="1226"/>
      <c r="BV25" s="441">
        <v>292</v>
      </c>
      <c r="BW25" s="1117"/>
      <c r="BX25" s="1011"/>
      <c r="BY25" s="1012"/>
      <c r="BZ25" s="1013"/>
      <c r="CA25" s="520" t="s">
        <v>477</v>
      </c>
      <c r="CB25" s="353" t="s">
        <v>182</v>
      </c>
      <c r="CC25" s="985" t="s">
        <v>331</v>
      </c>
      <c r="CD25" s="986"/>
      <c r="CE25" s="987"/>
      <c r="CF25" s="996">
        <v>3</v>
      </c>
      <c r="CG25" s="997"/>
      <c r="CH25" s="998" t="s">
        <v>413</v>
      </c>
      <c r="CI25" s="998"/>
      <c r="CJ25" s="996">
        <v>0</v>
      </c>
      <c r="CK25" s="997"/>
      <c r="CL25" s="1004" t="s">
        <v>332</v>
      </c>
      <c r="CM25" s="1005"/>
      <c r="CN25" s="1006"/>
      <c r="CO25" s="1014" t="s">
        <v>324</v>
      </c>
      <c r="CP25" s="986"/>
      <c r="CQ25" s="1015"/>
      <c r="CR25" s="237"/>
      <c r="CS25" s="16"/>
      <c r="CU25" s="116"/>
      <c r="CV25" s="116"/>
      <c r="CW25" s="116"/>
    </row>
    <row r="26" spans="1:102" ht="14.25" customHeight="1" thickBot="1">
      <c r="A26" s="942"/>
      <c r="B26" s="274">
        <v>62</v>
      </c>
      <c r="C26" s="382"/>
      <c r="D26" s="1190"/>
      <c r="E26" s="1191"/>
      <c r="F26" s="1192"/>
      <c r="G26" s="383" t="s">
        <v>468</v>
      </c>
      <c r="H26" s="384"/>
      <c r="I26" s="1046" t="s">
        <v>331</v>
      </c>
      <c r="J26" s="1047"/>
      <c r="K26" s="1233"/>
      <c r="L26" s="1002"/>
      <c r="M26" s="1003"/>
      <c r="N26" s="1028" t="s">
        <v>437</v>
      </c>
      <c r="O26" s="1028"/>
      <c r="P26" s="1002"/>
      <c r="Q26" s="1003"/>
      <c r="R26" s="1048" t="s">
        <v>332</v>
      </c>
      <c r="S26" s="1047"/>
      <c r="T26" s="1209"/>
      <c r="U26" s="1073"/>
      <c r="V26" s="1074"/>
      <c r="W26" s="1075"/>
      <c r="X26" s="350" t="s">
        <v>487</v>
      </c>
      <c r="Y26" s="1133"/>
      <c r="Z26" s="354">
        <v>150</v>
      </c>
      <c r="AA26" s="399"/>
      <c r="AB26" s="388"/>
      <c r="AC26" s="389"/>
      <c r="AD26" s="390"/>
      <c r="AE26" s="400" t="s">
        <v>426</v>
      </c>
      <c r="AF26" s="384"/>
      <c r="AG26" s="1025" t="s">
        <v>307</v>
      </c>
      <c r="AH26" s="1026"/>
      <c r="AI26" s="1027"/>
      <c r="AJ26" s="1002"/>
      <c r="AK26" s="1003"/>
      <c r="AL26" s="1028" t="s">
        <v>461</v>
      </c>
      <c r="AM26" s="1028"/>
      <c r="AN26" s="1002"/>
      <c r="AO26" s="1003"/>
      <c r="AP26" s="999" t="s">
        <v>312</v>
      </c>
      <c r="AQ26" s="1000"/>
      <c r="AR26" s="1001"/>
      <c r="AS26" s="1183"/>
      <c r="AT26" s="1026"/>
      <c r="AU26" s="1184"/>
      <c r="AV26" s="350" t="s">
        <v>483</v>
      </c>
      <c r="AW26" s="1133"/>
      <c r="AX26" s="223">
        <v>238</v>
      </c>
      <c r="AY26" s="895"/>
      <c r="AZ26" s="1263"/>
      <c r="BA26" s="1264"/>
      <c r="BB26" s="1265"/>
      <c r="BC26" s="393" t="s">
        <v>407</v>
      </c>
      <c r="BD26" s="353">
        <v>0.45833333333333331</v>
      </c>
      <c r="BE26" s="985" t="s">
        <v>307</v>
      </c>
      <c r="BF26" s="986"/>
      <c r="BG26" s="987"/>
      <c r="BH26" s="996">
        <v>1</v>
      </c>
      <c r="BI26" s="997"/>
      <c r="BJ26" s="998" t="s">
        <v>177</v>
      </c>
      <c r="BK26" s="998"/>
      <c r="BL26" s="996">
        <v>2</v>
      </c>
      <c r="BM26" s="997"/>
      <c r="BN26" s="1004" t="s">
        <v>759</v>
      </c>
      <c r="BO26" s="1005"/>
      <c r="BP26" s="1006"/>
      <c r="BQ26" s="1014" t="s">
        <v>144</v>
      </c>
      <c r="BR26" s="986"/>
      <c r="BS26" s="1015"/>
      <c r="BT26" s="446"/>
      <c r="BU26" s="1226"/>
      <c r="BV26" s="441">
        <v>298</v>
      </c>
      <c r="BW26" s="1116" t="s">
        <v>492</v>
      </c>
      <c r="BX26" s="1007" t="s">
        <v>20</v>
      </c>
      <c r="BY26" s="1007"/>
      <c r="BZ26" s="1007"/>
      <c r="CA26" s="520" t="s">
        <v>481</v>
      </c>
      <c r="CB26" s="353" t="s">
        <v>482</v>
      </c>
      <c r="CC26" s="985" t="s">
        <v>10</v>
      </c>
      <c r="CD26" s="986"/>
      <c r="CE26" s="987"/>
      <c r="CF26" s="996">
        <v>3</v>
      </c>
      <c r="CG26" s="997"/>
      <c r="CH26" s="998" t="s">
        <v>437</v>
      </c>
      <c r="CI26" s="998"/>
      <c r="CJ26" s="996">
        <v>1</v>
      </c>
      <c r="CK26" s="997"/>
      <c r="CL26" s="1004" t="s">
        <v>134</v>
      </c>
      <c r="CM26" s="1005"/>
      <c r="CN26" s="1006"/>
      <c r="CO26" s="1014" t="s">
        <v>333</v>
      </c>
      <c r="CP26" s="986"/>
      <c r="CQ26" s="1015"/>
      <c r="CR26" s="239"/>
      <c r="CS26" s="16"/>
      <c r="CU26" s="116"/>
      <c r="CV26" s="116"/>
      <c r="CW26" s="116"/>
    </row>
    <row r="27" spans="1:102" ht="14.25" customHeight="1">
      <c r="A27" s="940" t="s">
        <v>493</v>
      </c>
      <c r="B27" s="246">
        <v>63</v>
      </c>
      <c r="C27" s="1197" t="s">
        <v>494</v>
      </c>
      <c r="D27" s="1168" t="s">
        <v>51</v>
      </c>
      <c r="E27" s="1169"/>
      <c r="F27" s="1170"/>
      <c r="G27" s="358" t="s">
        <v>199</v>
      </c>
      <c r="H27" s="359" t="s">
        <v>469</v>
      </c>
      <c r="I27" s="1198" t="s">
        <v>144</v>
      </c>
      <c r="J27" s="1172"/>
      <c r="K27" s="1199"/>
      <c r="L27" s="1187">
        <v>7</v>
      </c>
      <c r="M27" s="1187"/>
      <c r="N27" s="1187" t="s">
        <v>437</v>
      </c>
      <c r="O27" s="1187"/>
      <c r="P27" s="1187">
        <v>0</v>
      </c>
      <c r="Q27" s="1187"/>
      <c r="R27" s="1171" t="s">
        <v>143</v>
      </c>
      <c r="S27" s="1172"/>
      <c r="T27" s="1173"/>
      <c r="U27" s="1195" t="s">
        <v>72</v>
      </c>
      <c r="V27" s="1172"/>
      <c r="W27" s="1173"/>
      <c r="Y27" s="940" t="s">
        <v>21</v>
      </c>
      <c r="Z27" s="222">
        <v>105</v>
      </c>
      <c r="AA27" s="1197" t="s">
        <v>495</v>
      </c>
      <c r="AB27" s="1168" t="s">
        <v>133</v>
      </c>
      <c r="AC27" s="1169"/>
      <c r="AD27" s="1170"/>
      <c r="AE27" s="353" t="s">
        <v>377</v>
      </c>
      <c r="AF27" s="353" t="s">
        <v>496</v>
      </c>
      <c r="AG27" s="985" t="s">
        <v>331</v>
      </c>
      <c r="AH27" s="986"/>
      <c r="AI27" s="987"/>
      <c r="AJ27" s="996">
        <v>1</v>
      </c>
      <c r="AK27" s="997"/>
      <c r="AL27" s="998" t="s">
        <v>497</v>
      </c>
      <c r="AM27" s="998"/>
      <c r="AN27" s="996">
        <v>1</v>
      </c>
      <c r="AO27" s="997"/>
      <c r="AP27" s="1004" t="s">
        <v>332</v>
      </c>
      <c r="AQ27" s="1005"/>
      <c r="AR27" s="1006"/>
      <c r="AS27" s="1014" t="s">
        <v>129</v>
      </c>
      <c r="AT27" s="986"/>
      <c r="AU27" s="1015"/>
      <c r="AV27" s="350" t="s">
        <v>498</v>
      </c>
      <c r="AW27" s="1131" t="s">
        <v>21</v>
      </c>
      <c r="AX27" s="449">
        <v>200</v>
      </c>
      <c r="AY27" s="806" t="s">
        <v>499</v>
      </c>
      <c r="AZ27" s="1168" t="s">
        <v>140</v>
      </c>
      <c r="BA27" s="1169"/>
      <c r="BB27" s="1170"/>
      <c r="BC27" s="448" t="s">
        <v>500</v>
      </c>
      <c r="BD27" s="359" t="s">
        <v>501</v>
      </c>
      <c r="BE27" s="1124" t="s">
        <v>317</v>
      </c>
      <c r="BF27" s="1125"/>
      <c r="BG27" s="1126"/>
      <c r="BH27" s="1127">
        <v>1</v>
      </c>
      <c r="BI27" s="1128"/>
      <c r="BJ27" s="1187" t="s">
        <v>497</v>
      </c>
      <c r="BK27" s="1187"/>
      <c r="BL27" s="1127">
        <v>2</v>
      </c>
      <c r="BM27" s="1128"/>
      <c r="BN27" s="1193" t="s">
        <v>323</v>
      </c>
      <c r="BO27" s="1186"/>
      <c r="BP27" s="1194"/>
      <c r="BQ27" s="1145" t="s">
        <v>149</v>
      </c>
      <c r="BR27" s="1125"/>
      <c r="BS27" s="1146"/>
      <c r="BT27" s="439" t="s">
        <v>502</v>
      </c>
      <c r="BU27" s="1226"/>
      <c r="BV27" s="441">
        <v>299</v>
      </c>
      <c r="BW27" s="1081"/>
      <c r="BX27" s="1007"/>
      <c r="BY27" s="1007"/>
      <c r="BZ27" s="1007"/>
      <c r="CA27" s="520" t="s">
        <v>503</v>
      </c>
      <c r="CB27" s="353" t="s">
        <v>501</v>
      </c>
      <c r="CC27" s="985" t="s">
        <v>330</v>
      </c>
      <c r="CD27" s="986"/>
      <c r="CE27" s="987"/>
      <c r="CF27" s="996">
        <v>1</v>
      </c>
      <c r="CG27" s="997"/>
      <c r="CH27" s="998" t="s">
        <v>497</v>
      </c>
      <c r="CI27" s="998"/>
      <c r="CJ27" s="996">
        <v>3</v>
      </c>
      <c r="CK27" s="997"/>
      <c r="CL27" s="1004" t="s">
        <v>333</v>
      </c>
      <c r="CM27" s="1005"/>
      <c r="CN27" s="1006"/>
      <c r="CO27" s="1014" t="s">
        <v>130</v>
      </c>
      <c r="CP27" s="986"/>
      <c r="CQ27" s="1015"/>
      <c r="CR27" s="239"/>
      <c r="CS27" s="16"/>
    </row>
    <row r="28" spans="1:102" ht="14.25" customHeight="1">
      <c r="A28" s="941"/>
      <c r="B28" s="248">
        <v>64</v>
      </c>
      <c r="C28" s="1081"/>
      <c r="D28" s="1102"/>
      <c r="E28" s="1103"/>
      <c r="F28" s="1104"/>
      <c r="G28" s="352" t="s">
        <v>470</v>
      </c>
      <c r="H28" s="353" t="s">
        <v>504</v>
      </c>
      <c r="I28" s="1043" t="s">
        <v>51</v>
      </c>
      <c r="J28" s="1044"/>
      <c r="K28" s="1045"/>
      <c r="L28" s="998">
        <v>1</v>
      </c>
      <c r="M28" s="998"/>
      <c r="N28" s="998" t="s">
        <v>425</v>
      </c>
      <c r="O28" s="998"/>
      <c r="P28" s="998">
        <v>0</v>
      </c>
      <c r="Q28" s="998"/>
      <c r="R28" s="1244" t="s">
        <v>72</v>
      </c>
      <c r="S28" s="1044"/>
      <c r="T28" s="1077"/>
      <c r="U28" s="1076" t="s">
        <v>443</v>
      </c>
      <c r="V28" s="1044"/>
      <c r="W28" s="1077"/>
      <c r="X28" s="116"/>
      <c r="Y28" s="941"/>
      <c r="Z28" s="356">
        <v>60</v>
      </c>
      <c r="AA28" s="1081"/>
      <c r="AB28" s="1102"/>
      <c r="AC28" s="1103"/>
      <c r="AD28" s="1104"/>
      <c r="AE28" s="401" t="s">
        <v>470</v>
      </c>
      <c r="AF28" s="401" t="s">
        <v>504</v>
      </c>
      <c r="AG28" s="985" t="s">
        <v>129</v>
      </c>
      <c r="AH28" s="986"/>
      <c r="AI28" s="987"/>
      <c r="AJ28" s="996">
        <v>1</v>
      </c>
      <c r="AK28" s="997"/>
      <c r="AL28" s="998" t="s">
        <v>434</v>
      </c>
      <c r="AM28" s="998"/>
      <c r="AN28" s="996">
        <v>1</v>
      </c>
      <c r="AO28" s="997"/>
      <c r="AP28" s="1004" t="s">
        <v>72</v>
      </c>
      <c r="AQ28" s="1005"/>
      <c r="AR28" s="1006"/>
      <c r="AS28" s="1014" t="s">
        <v>332</v>
      </c>
      <c r="AT28" s="986"/>
      <c r="AU28" s="1015"/>
      <c r="AV28" s="350" t="s">
        <v>505</v>
      </c>
      <c r="AW28" s="1132"/>
      <c r="AX28" s="441">
        <v>201</v>
      </c>
      <c r="AY28" s="780"/>
      <c r="AZ28" s="1102"/>
      <c r="BA28" s="1103"/>
      <c r="BB28" s="1104"/>
      <c r="BC28" s="394" t="s">
        <v>442</v>
      </c>
      <c r="BD28" s="353" t="s">
        <v>433</v>
      </c>
      <c r="BE28" s="985" t="s">
        <v>149</v>
      </c>
      <c r="BF28" s="986"/>
      <c r="BG28" s="987"/>
      <c r="BH28" s="996">
        <v>1</v>
      </c>
      <c r="BI28" s="997"/>
      <c r="BJ28" s="998" t="s">
        <v>434</v>
      </c>
      <c r="BK28" s="998"/>
      <c r="BL28" s="996">
        <v>3</v>
      </c>
      <c r="BM28" s="997"/>
      <c r="BN28" s="1004" t="s">
        <v>140</v>
      </c>
      <c r="BO28" s="1005"/>
      <c r="BP28" s="1006"/>
      <c r="BQ28" s="1014" t="s">
        <v>267</v>
      </c>
      <c r="BR28" s="986"/>
      <c r="BS28" s="1015"/>
      <c r="BT28" s="439" t="s">
        <v>502</v>
      </c>
      <c r="BU28" s="1226"/>
      <c r="BV28" s="441">
        <v>300</v>
      </c>
      <c r="BW28" s="1081"/>
      <c r="BX28" s="1007"/>
      <c r="BY28" s="1007"/>
      <c r="BZ28" s="1007"/>
      <c r="CA28" s="520" t="s">
        <v>442</v>
      </c>
      <c r="CB28" s="353" t="s">
        <v>433</v>
      </c>
      <c r="CC28" s="985" t="s">
        <v>131</v>
      </c>
      <c r="CD28" s="986"/>
      <c r="CE28" s="987"/>
      <c r="CF28" s="996">
        <v>0</v>
      </c>
      <c r="CG28" s="997"/>
      <c r="CH28" s="998" t="s">
        <v>434</v>
      </c>
      <c r="CI28" s="998"/>
      <c r="CJ28" s="996">
        <v>1</v>
      </c>
      <c r="CK28" s="997"/>
      <c r="CL28" s="1004" t="s">
        <v>130</v>
      </c>
      <c r="CM28" s="1005"/>
      <c r="CN28" s="1006"/>
      <c r="CO28" s="1014" t="s">
        <v>267</v>
      </c>
      <c r="CP28" s="986"/>
      <c r="CQ28" s="1015"/>
      <c r="CR28" s="237"/>
      <c r="CS28" s="16"/>
      <c r="CU28" s="116"/>
      <c r="CV28" s="116"/>
      <c r="CW28" s="116"/>
    </row>
    <row r="29" spans="1:102" ht="14.25" customHeight="1">
      <c r="A29" s="941"/>
      <c r="B29" s="248">
        <v>65</v>
      </c>
      <c r="C29" s="1081"/>
      <c r="D29" s="1102"/>
      <c r="E29" s="1103"/>
      <c r="F29" s="1104"/>
      <c r="G29" s="352" t="s">
        <v>444</v>
      </c>
      <c r="H29" s="353" t="s">
        <v>471</v>
      </c>
      <c r="I29" s="1043" t="s">
        <v>443</v>
      </c>
      <c r="J29" s="1044"/>
      <c r="K29" s="1045"/>
      <c r="L29" s="998">
        <v>5</v>
      </c>
      <c r="M29" s="998"/>
      <c r="N29" s="998" t="s">
        <v>425</v>
      </c>
      <c r="O29" s="998"/>
      <c r="P29" s="998">
        <v>0</v>
      </c>
      <c r="Q29" s="998"/>
      <c r="R29" s="1244" t="s">
        <v>331</v>
      </c>
      <c r="S29" s="1044"/>
      <c r="T29" s="1077"/>
      <c r="U29" s="1076" t="s">
        <v>318</v>
      </c>
      <c r="V29" s="1044"/>
      <c r="W29" s="1077"/>
      <c r="X29" s="116"/>
      <c r="Y29" s="941"/>
      <c r="Z29" s="356">
        <v>62</v>
      </c>
      <c r="AA29" s="1081"/>
      <c r="AB29" s="1008" t="s">
        <v>744</v>
      </c>
      <c r="AC29" s="1009"/>
      <c r="AD29" s="1010"/>
      <c r="AE29" s="402" t="s">
        <v>407</v>
      </c>
      <c r="AF29" s="401" t="s">
        <v>471</v>
      </c>
      <c r="AG29" s="1261" t="s">
        <v>302</v>
      </c>
      <c r="AH29" s="1217"/>
      <c r="AI29" s="1262"/>
      <c r="AJ29" s="991">
        <v>1</v>
      </c>
      <c r="AK29" s="992"/>
      <c r="AL29" s="1072" t="s">
        <v>425</v>
      </c>
      <c r="AM29" s="1072"/>
      <c r="AN29" s="991">
        <v>1</v>
      </c>
      <c r="AO29" s="992"/>
      <c r="AP29" s="1216" t="s">
        <v>312</v>
      </c>
      <c r="AQ29" s="1217"/>
      <c r="AR29" s="1218"/>
      <c r="AS29" s="1014" t="s">
        <v>316</v>
      </c>
      <c r="AT29" s="986"/>
      <c r="AU29" s="1015"/>
      <c r="AV29" s="350" t="s">
        <v>505</v>
      </c>
      <c r="AW29" s="1132"/>
      <c r="AX29" s="441">
        <v>202</v>
      </c>
      <c r="AY29" s="780"/>
      <c r="AZ29" s="1102"/>
      <c r="BA29" s="1103"/>
      <c r="BB29" s="1104"/>
      <c r="BC29" s="394" t="s">
        <v>423</v>
      </c>
      <c r="BD29" s="353" t="s">
        <v>447</v>
      </c>
      <c r="BE29" s="985" t="s">
        <v>134</v>
      </c>
      <c r="BF29" s="986"/>
      <c r="BG29" s="987"/>
      <c r="BH29" s="996">
        <v>1</v>
      </c>
      <c r="BI29" s="997"/>
      <c r="BJ29" s="998" t="s">
        <v>425</v>
      </c>
      <c r="BK29" s="998"/>
      <c r="BL29" s="996">
        <v>0</v>
      </c>
      <c r="BM29" s="997"/>
      <c r="BN29" s="1004" t="s">
        <v>152</v>
      </c>
      <c r="BO29" s="1005"/>
      <c r="BP29" s="1006"/>
      <c r="BQ29" s="1014" t="s">
        <v>140</v>
      </c>
      <c r="BR29" s="986"/>
      <c r="BS29" s="1015"/>
      <c r="BT29" s="439" t="s">
        <v>502</v>
      </c>
      <c r="BU29" s="1226"/>
      <c r="BV29" s="441">
        <v>301</v>
      </c>
      <c r="BW29" s="1081"/>
      <c r="BX29" s="1007" t="s">
        <v>83</v>
      </c>
      <c r="BY29" s="1007"/>
      <c r="BZ29" s="1007"/>
      <c r="CA29" s="520" t="s">
        <v>446</v>
      </c>
      <c r="CB29" s="353" t="s">
        <v>424</v>
      </c>
      <c r="CC29" s="985" t="s">
        <v>311</v>
      </c>
      <c r="CD29" s="986"/>
      <c r="CE29" s="987"/>
      <c r="CF29" s="996">
        <v>3</v>
      </c>
      <c r="CG29" s="997"/>
      <c r="CH29" s="998" t="s">
        <v>425</v>
      </c>
      <c r="CI29" s="998"/>
      <c r="CJ29" s="996">
        <v>3</v>
      </c>
      <c r="CK29" s="997"/>
      <c r="CL29" s="1004" t="s">
        <v>312</v>
      </c>
      <c r="CM29" s="1005"/>
      <c r="CN29" s="1006"/>
      <c r="CO29" s="1014" t="s">
        <v>72</v>
      </c>
      <c r="CP29" s="986"/>
      <c r="CQ29" s="1015"/>
      <c r="CR29" s="237"/>
      <c r="CS29" s="16"/>
      <c r="CT29" s="16"/>
      <c r="CU29" s="116"/>
      <c r="CV29" s="116"/>
      <c r="CW29" s="116"/>
    </row>
    <row r="30" spans="1:102" ht="13.5" customHeight="1" thickBot="1">
      <c r="A30" s="941"/>
      <c r="B30" s="248">
        <v>66</v>
      </c>
      <c r="C30" s="1081"/>
      <c r="D30" s="1011"/>
      <c r="E30" s="1012"/>
      <c r="F30" s="1013"/>
      <c r="G30" s="352" t="s">
        <v>431</v>
      </c>
      <c r="H30" s="353" t="s">
        <v>445</v>
      </c>
      <c r="I30" s="1082" t="s">
        <v>318</v>
      </c>
      <c r="J30" s="1061"/>
      <c r="K30" s="1196"/>
      <c r="L30" s="996">
        <v>2</v>
      </c>
      <c r="M30" s="997"/>
      <c r="N30" s="998" t="s">
        <v>425</v>
      </c>
      <c r="O30" s="998"/>
      <c r="P30" s="996">
        <v>0</v>
      </c>
      <c r="Q30" s="997"/>
      <c r="R30" s="1060" t="s">
        <v>506</v>
      </c>
      <c r="S30" s="1061"/>
      <c r="T30" s="1062"/>
      <c r="U30" s="1076" t="s">
        <v>51</v>
      </c>
      <c r="V30" s="1044"/>
      <c r="W30" s="1077"/>
      <c r="X30" s="233"/>
      <c r="Y30" s="941"/>
      <c r="Z30" s="356">
        <v>59</v>
      </c>
      <c r="AA30" s="1180"/>
      <c r="AB30" s="1190"/>
      <c r="AC30" s="1191"/>
      <c r="AD30" s="1192"/>
      <c r="AE30" s="402" t="s">
        <v>431</v>
      </c>
      <c r="AF30" s="401" t="s">
        <v>445</v>
      </c>
      <c r="AG30" s="1046" t="s">
        <v>316</v>
      </c>
      <c r="AH30" s="1047"/>
      <c r="AI30" s="1233"/>
      <c r="AJ30" s="1002">
        <v>3</v>
      </c>
      <c r="AK30" s="1003"/>
      <c r="AL30" s="1028" t="s">
        <v>425</v>
      </c>
      <c r="AM30" s="1028"/>
      <c r="AN30" s="1002">
        <v>0</v>
      </c>
      <c r="AO30" s="1003"/>
      <c r="AP30" s="1048" t="s">
        <v>319</v>
      </c>
      <c r="AQ30" s="1047"/>
      <c r="AR30" s="1209"/>
      <c r="AS30" s="1014" t="s">
        <v>312</v>
      </c>
      <c r="AT30" s="986"/>
      <c r="AU30" s="1015"/>
      <c r="AV30" s="350" t="s">
        <v>505</v>
      </c>
      <c r="AW30" s="1132"/>
      <c r="AX30" s="441">
        <v>203</v>
      </c>
      <c r="AY30" s="780"/>
      <c r="AZ30" s="1007" t="s">
        <v>131</v>
      </c>
      <c r="BA30" s="1007"/>
      <c r="BB30" s="1007"/>
      <c r="BC30" s="394" t="s">
        <v>468</v>
      </c>
      <c r="BD30" s="353" t="s">
        <v>469</v>
      </c>
      <c r="BE30" s="985" t="s">
        <v>326</v>
      </c>
      <c r="BF30" s="986"/>
      <c r="BG30" s="987"/>
      <c r="BH30" s="996">
        <v>2</v>
      </c>
      <c r="BI30" s="997"/>
      <c r="BJ30" s="998" t="s">
        <v>437</v>
      </c>
      <c r="BK30" s="998"/>
      <c r="BL30" s="996">
        <v>0</v>
      </c>
      <c r="BM30" s="997"/>
      <c r="BN30" s="1004" t="s">
        <v>333</v>
      </c>
      <c r="BO30" s="1005"/>
      <c r="BP30" s="1006"/>
      <c r="BQ30" s="1014" t="s">
        <v>83</v>
      </c>
      <c r="BR30" s="986"/>
      <c r="BS30" s="1015"/>
      <c r="BT30" s="439" t="s">
        <v>502</v>
      </c>
      <c r="BU30" s="1226"/>
      <c r="BV30" s="441">
        <v>302</v>
      </c>
      <c r="BW30" s="1081"/>
      <c r="BX30" s="1007"/>
      <c r="BY30" s="1007"/>
      <c r="BZ30" s="1007"/>
      <c r="CA30" s="520" t="s">
        <v>438</v>
      </c>
      <c r="CB30" s="353" t="s">
        <v>454</v>
      </c>
      <c r="CC30" s="985" t="s">
        <v>82</v>
      </c>
      <c r="CD30" s="986"/>
      <c r="CE30" s="987"/>
      <c r="CF30" s="996">
        <v>0</v>
      </c>
      <c r="CG30" s="997"/>
      <c r="CH30" s="998" t="s">
        <v>419</v>
      </c>
      <c r="CI30" s="998"/>
      <c r="CJ30" s="996">
        <v>0</v>
      </c>
      <c r="CK30" s="997"/>
      <c r="CL30" s="1004" t="s">
        <v>72</v>
      </c>
      <c r="CM30" s="1005"/>
      <c r="CN30" s="1006"/>
      <c r="CO30" s="1014" t="s">
        <v>312</v>
      </c>
      <c r="CP30" s="986"/>
      <c r="CQ30" s="1015"/>
      <c r="CR30" s="237"/>
      <c r="CS30" s="116"/>
      <c r="CT30" s="116"/>
      <c r="CU30" s="116"/>
      <c r="CV30" s="116"/>
      <c r="CW30" s="116"/>
    </row>
    <row r="31" spans="1:102" ht="14.25" customHeight="1">
      <c r="A31" s="941"/>
      <c r="B31" s="248">
        <v>67</v>
      </c>
      <c r="C31" s="1081"/>
      <c r="D31" s="1235" t="s">
        <v>130</v>
      </c>
      <c r="E31" s="1236"/>
      <c r="F31" s="1237"/>
      <c r="G31" s="374" t="s">
        <v>470</v>
      </c>
      <c r="H31" s="353" t="s">
        <v>424</v>
      </c>
      <c r="I31" s="1253" t="s">
        <v>130</v>
      </c>
      <c r="J31" s="1254"/>
      <c r="K31" s="1255"/>
      <c r="L31" s="1256">
        <v>2</v>
      </c>
      <c r="M31" s="1257"/>
      <c r="N31" s="1258" t="s">
        <v>507</v>
      </c>
      <c r="O31" s="1258"/>
      <c r="P31" s="1256">
        <v>0</v>
      </c>
      <c r="Q31" s="1257"/>
      <c r="R31" s="1259" t="s">
        <v>148</v>
      </c>
      <c r="S31" s="1254"/>
      <c r="T31" s="1260"/>
      <c r="U31" s="1076" t="s">
        <v>316</v>
      </c>
      <c r="V31" s="1044"/>
      <c r="W31" s="1077"/>
      <c r="X31" s="116"/>
      <c r="Y31" s="941"/>
      <c r="Z31" s="216">
        <v>150</v>
      </c>
      <c r="AA31" s="1197" t="s">
        <v>508</v>
      </c>
      <c r="AB31" s="1168" t="s">
        <v>307</v>
      </c>
      <c r="AC31" s="1169"/>
      <c r="AD31" s="1170"/>
      <c r="AE31" s="392" t="s">
        <v>509</v>
      </c>
      <c r="AF31" s="359" t="s">
        <v>510</v>
      </c>
      <c r="AG31" s="1185" t="s">
        <v>307</v>
      </c>
      <c r="AH31" s="1186"/>
      <c r="AI31" s="1186"/>
      <c r="AJ31" s="1187">
        <v>0</v>
      </c>
      <c r="AK31" s="1187"/>
      <c r="AL31" s="1187" t="s">
        <v>461</v>
      </c>
      <c r="AM31" s="1187"/>
      <c r="AN31" s="1187">
        <v>6</v>
      </c>
      <c r="AO31" s="1187"/>
      <c r="AP31" s="1193" t="s">
        <v>312</v>
      </c>
      <c r="AQ31" s="1186"/>
      <c r="AR31" s="1186"/>
      <c r="AS31" s="1145" t="s">
        <v>321</v>
      </c>
      <c r="AT31" s="1125"/>
      <c r="AU31" s="1146"/>
      <c r="AV31" s="350" t="s">
        <v>511</v>
      </c>
      <c r="AW31" s="1132"/>
      <c r="AX31" s="441">
        <v>204</v>
      </c>
      <c r="AY31" s="780"/>
      <c r="AZ31" s="1007"/>
      <c r="BA31" s="1007"/>
      <c r="BB31" s="1007"/>
      <c r="BC31" s="394" t="s">
        <v>481</v>
      </c>
      <c r="BD31" s="353" t="s">
        <v>482</v>
      </c>
      <c r="BE31" s="985" t="s">
        <v>150</v>
      </c>
      <c r="BF31" s="986"/>
      <c r="BG31" s="987"/>
      <c r="BH31" s="996">
        <v>2</v>
      </c>
      <c r="BI31" s="997"/>
      <c r="BJ31" s="998" t="s">
        <v>461</v>
      </c>
      <c r="BK31" s="998"/>
      <c r="BL31" s="996">
        <v>4</v>
      </c>
      <c r="BM31" s="997"/>
      <c r="BN31" s="1004" t="s">
        <v>83</v>
      </c>
      <c r="BO31" s="1005"/>
      <c r="BP31" s="1006"/>
      <c r="BQ31" s="1014" t="s">
        <v>305</v>
      </c>
      <c r="BR31" s="986"/>
      <c r="BS31" s="1015"/>
      <c r="BT31" s="439" t="s">
        <v>502</v>
      </c>
      <c r="BU31" s="1226"/>
      <c r="BV31" s="441">
        <v>303</v>
      </c>
      <c r="BW31" s="1081"/>
      <c r="BX31" s="1102" t="s">
        <v>326</v>
      </c>
      <c r="BY31" s="1103"/>
      <c r="BZ31" s="1104"/>
      <c r="CA31" s="520" t="s">
        <v>444</v>
      </c>
      <c r="CB31" s="353" t="s">
        <v>424</v>
      </c>
      <c r="CC31" s="985" t="s">
        <v>326</v>
      </c>
      <c r="CD31" s="986"/>
      <c r="CE31" s="987"/>
      <c r="CF31" s="996">
        <v>21</v>
      </c>
      <c r="CG31" s="997"/>
      <c r="CH31" s="998" t="s">
        <v>425</v>
      </c>
      <c r="CI31" s="998"/>
      <c r="CJ31" s="996">
        <v>1</v>
      </c>
      <c r="CK31" s="997"/>
      <c r="CL31" s="1004" t="s">
        <v>329</v>
      </c>
      <c r="CM31" s="1005"/>
      <c r="CN31" s="1006"/>
      <c r="CO31" s="1014" t="s">
        <v>327</v>
      </c>
      <c r="CP31" s="986"/>
      <c r="CQ31" s="1015"/>
      <c r="CR31" s="237"/>
      <c r="CS31" s="116"/>
      <c r="CT31" s="116"/>
      <c r="CU31" s="116"/>
      <c r="CV31" s="116"/>
      <c r="CW31" s="116"/>
    </row>
    <row r="32" spans="1:102" ht="13.5" customHeight="1" thickBot="1">
      <c r="A32" s="941"/>
      <c r="B32" s="248">
        <v>68</v>
      </c>
      <c r="C32" s="1081"/>
      <c r="D32" s="1238"/>
      <c r="E32" s="1239"/>
      <c r="F32" s="1240"/>
      <c r="G32" s="374" t="s">
        <v>431</v>
      </c>
      <c r="H32" s="353" t="s">
        <v>504</v>
      </c>
      <c r="I32" s="1082" t="s">
        <v>316</v>
      </c>
      <c r="J32" s="1061"/>
      <c r="K32" s="1196"/>
      <c r="L32" s="996">
        <v>5</v>
      </c>
      <c r="M32" s="997"/>
      <c r="N32" s="996" t="s">
        <v>425</v>
      </c>
      <c r="O32" s="997"/>
      <c r="P32" s="996">
        <v>4</v>
      </c>
      <c r="Q32" s="997"/>
      <c r="R32" s="1060" t="s">
        <v>324</v>
      </c>
      <c r="S32" s="1061"/>
      <c r="T32" s="1062"/>
      <c r="U32" s="1076" t="s">
        <v>330</v>
      </c>
      <c r="V32" s="1044"/>
      <c r="W32" s="1077"/>
      <c r="X32" s="116"/>
      <c r="Y32" s="941"/>
      <c r="Z32" s="357">
        <v>84</v>
      </c>
      <c r="AA32" s="1081"/>
      <c r="AB32" s="1102"/>
      <c r="AC32" s="1103"/>
      <c r="AD32" s="1104"/>
      <c r="AE32" s="394" t="s">
        <v>431</v>
      </c>
      <c r="AF32" s="353" t="s">
        <v>504</v>
      </c>
      <c r="AG32" s="1024" t="s">
        <v>319</v>
      </c>
      <c r="AH32" s="1005"/>
      <c r="AI32" s="1005"/>
      <c r="AJ32" s="998">
        <v>3</v>
      </c>
      <c r="AK32" s="998"/>
      <c r="AL32" s="998" t="s">
        <v>437</v>
      </c>
      <c r="AM32" s="998"/>
      <c r="AN32" s="998">
        <v>3</v>
      </c>
      <c r="AO32" s="998"/>
      <c r="AP32" s="1004" t="s">
        <v>321</v>
      </c>
      <c r="AQ32" s="1005"/>
      <c r="AR32" s="1005"/>
      <c r="AS32" s="1014" t="s">
        <v>327</v>
      </c>
      <c r="AT32" s="986"/>
      <c r="AU32" s="1015"/>
      <c r="AV32" s="350" t="s">
        <v>512</v>
      </c>
      <c r="AW32" s="1132"/>
      <c r="AX32" s="441">
        <v>205</v>
      </c>
      <c r="AY32" s="780"/>
      <c r="AZ32" s="1007"/>
      <c r="BA32" s="1007"/>
      <c r="BB32" s="1007"/>
      <c r="BC32" s="419" t="s">
        <v>426</v>
      </c>
      <c r="BD32" s="353" t="s">
        <v>439</v>
      </c>
      <c r="BE32" s="985" t="s">
        <v>305</v>
      </c>
      <c r="BF32" s="986"/>
      <c r="BG32" s="987"/>
      <c r="BH32" s="996">
        <v>2</v>
      </c>
      <c r="BI32" s="997"/>
      <c r="BJ32" s="998" t="s">
        <v>425</v>
      </c>
      <c r="BK32" s="998"/>
      <c r="BL32" s="996">
        <v>3</v>
      </c>
      <c r="BM32" s="997"/>
      <c r="BN32" s="1004" t="s">
        <v>312</v>
      </c>
      <c r="BO32" s="1005"/>
      <c r="BP32" s="1006"/>
      <c r="BQ32" s="1014" t="s">
        <v>150</v>
      </c>
      <c r="BR32" s="986"/>
      <c r="BS32" s="1015"/>
      <c r="BT32" s="439" t="s">
        <v>502</v>
      </c>
      <c r="BU32" s="1227"/>
      <c r="BV32" s="444">
        <v>304</v>
      </c>
      <c r="BW32" s="1180"/>
      <c r="BX32" s="1190"/>
      <c r="BY32" s="1191"/>
      <c r="BZ32" s="1192"/>
      <c r="CA32" s="391" t="s">
        <v>444</v>
      </c>
      <c r="CB32" s="384" t="s">
        <v>504</v>
      </c>
      <c r="CC32" s="1025" t="s">
        <v>327</v>
      </c>
      <c r="CD32" s="1026"/>
      <c r="CE32" s="1027"/>
      <c r="CF32" s="1002">
        <v>0</v>
      </c>
      <c r="CG32" s="1003"/>
      <c r="CH32" s="1028" t="s">
        <v>425</v>
      </c>
      <c r="CI32" s="1028"/>
      <c r="CJ32" s="1002">
        <v>6</v>
      </c>
      <c r="CK32" s="1003"/>
      <c r="CL32" s="999" t="s">
        <v>443</v>
      </c>
      <c r="CM32" s="1000"/>
      <c r="CN32" s="1001"/>
      <c r="CO32" s="1183" t="s">
        <v>329</v>
      </c>
      <c r="CP32" s="1026"/>
      <c r="CQ32" s="1184"/>
      <c r="CR32" s="250"/>
      <c r="CS32" s="116"/>
      <c r="CT32" s="116"/>
      <c r="CU32" s="116"/>
      <c r="CV32" s="116"/>
      <c r="CW32" s="116"/>
    </row>
    <row r="33" spans="1:101" ht="13.5" customHeight="1">
      <c r="A33" s="941"/>
      <c r="B33" s="248">
        <v>69</v>
      </c>
      <c r="C33" s="1081"/>
      <c r="D33" s="1250"/>
      <c r="E33" s="1251"/>
      <c r="F33" s="1252"/>
      <c r="G33" s="352" t="s">
        <v>444</v>
      </c>
      <c r="H33" s="353" t="s">
        <v>471</v>
      </c>
      <c r="I33" s="1082" t="s">
        <v>329</v>
      </c>
      <c r="J33" s="1061"/>
      <c r="K33" s="1196"/>
      <c r="L33" s="996">
        <v>2</v>
      </c>
      <c r="M33" s="997"/>
      <c r="N33" s="996" t="s">
        <v>425</v>
      </c>
      <c r="O33" s="997"/>
      <c r="P33" s="996">
        <v>5</v>
      </c>
      <c r="Q33" s="997"/>
      <c r="R33" s="1060" t="s">
        <v>330</v>
      </c>
      <c r="S33" s="1061"/>
      <c r="T33" s="1062"/>
      <c r="U33" s="1076" t="s">
        <v>324</v>
      </c>
      <c r="V33" s="1044"/>
      <c r="W33" s="1077"/>
      <c r="X33" s="116"/>
      <c r="Y33" s="941"/>
      <c r="Z33" s="357">
        <v>149</v>
      </c>
      <c r="AA33" s="1081"/>
      <c r="AB33" s="1102"/>
      <c r="AC33" s="1103"/>
      <c r="AD33" s="1104"/>
      <c r="AE33" s="403" t="s">
        <v>444</v>
      </c>
      <c r="AF33" s="361" t="s">
        <v>471</v>
      </c>
      <c r="AG33" s="1105" t="s">
        <v>327</v>
      </c>
      <c r="AH33" s="994"/>
      <c r="AI33" s="1224"/>
      <c r="AJ33" s="991">
        <v>0</v>
      </c>
      <c r="AK33" s="992"/>
      <c r="AL33" s="1072" t="s">
        <v>425</v>
      </c>
      <c r="AM33" s="1072"/>
      <c r="AN33" s="991">
        <v>3</v>
      </c>
      <c r="AO33" s="992"/>
      <c r="AP33" s="993" t="s">
        <v>331</v>
      </c>
      <c r="AQ33" s="994"/>
      <c r="AR33" s="995"/>
      <c r="AS33" s="1019" t="s">
        <v>302</v>
      </c>
      <c r="AT33" s="989"/>
      <c r="AU33" s="1020"/>
      <c r="AV33" s="350" t="s">
        <v>511</v>
      </c>
      <c r="AW33" s="1132"/>
      <c r="AX33" s="441">
        <v>206</v>
      </c>
      <c r="AY33" s="780"/>
      <c r="AZ33" s="1007" t="s">
        <v>139</v>
      </c>
      <c r="BA33" s="1007"/>
      <c r="BB33" s="1007"/>
      <c r="BC33" s="419" t="s">
        <v>446</v>
      </c>
      <c r="BD33" s="353" t="s">
        <v>424</v>
      </c>
      <c r="BE33" s="985" t="s">
        <v>302</v>
      </c>
      <c r="BF33" s="986"/>
      <c r="BG33" s="987"/>
      <c r="BH33" s="996">
        <v>0</v>
      </c>
      <c r="BI33" s="997"/>
      <c r="BJ33" s="998" t="s">
        <v>425</v>
      </c>
      <c r="BK33" s="998"/>
      <c r="BL33" s="996">
        <v>3</v>
      </c>
      <c r="BM33" s="997"/>
      <c r="BN33" s="1004" t="s">
        <v>313</v>
      </c>
      <c r="BO33" s="1005"/>
      <c r="BP33" s="1006"/>
      <c r="BQ33" s="1014" t="s">
        <v>132</v>
      </c>
      <c r="BR33" s="986"/>
      <c r="BS33" s="1015"/>
      <c r="BT33" s="439" t="s">
        <v>502</v>
      </c>
      <c r="BU33" s="1225" t="s">
        <v>513</v>
      </c>
      <c r="BV33" s="449">
        <v>305</v>
      </c>
      <c r="BW33" s="1197" t="s">
        <v>514</v>
      </c>
      <c r="BX33" s="1168" t="s">
        <v>366</v>
      </c>
      <c r="BY33" s="1169"/>
      <c r="BZ33" s="1170"/>
      <c r="CA33" s="358" t="s">
        <v>470</v>
      </c>
      <c r="CB33" s="359">
        <v>0.39583333333333331</v>
      </c>
      <c r="CC33" s="1185" t="s">
        <v>72</v>
      </c>
      <c r="CD33" s="1186"/>
      <c r="CE33" s="1186"/>
      <c r="CF33" s="1187">
        <v>4</v>
      </c>
      <c r="CG33" s="1187"/>
      <c r="CH33" s="1187" t="s">
        <v>425</v>
      </c>
      <c r="CI33" s="1187"/>
      <c r="CJ33" s="1187">
        <v>0</v>
      </c>
      <c r="CK33" s="1187"/>
      <c r="CL33" s="1193" t="s">
        <v>148</v>
      </c>
      <c r="CM33" s="1186"/>
      <c r="CN33" s="1186"/>
      <c r="CO33" s="1145" t="s">
        <v>333</v>
      </c>
      <c r="CP33" s="1125"/>
      <c r="CQ33" s="1146"/>
      <c r="CR33" s="250"/>
      <c r="CS33" s="116"/>
      <c r="CT33" s="116"/>
      <c r="CU33" s="116"/>
      <c r="CV33" s="116"/>
      <c r="CW33" s="116"/>
    </row>
    <row r="34" spans="1:101" ht="13.5" customHeight="1" thickBot="1">
      <c r="A34" s="941"/>
      <c r="B34" s="248">
        <v>70</v>
      </c>
      <c r="C34" s="1081"/>
      <c r="D34" s="1234" t="s">
        <v>83</v>
      </c>
      <c r="E34" s="1234"/>
      <c r="F34" s="1234"/>
      <c r="G34" s="352" t="s">
        <v>423</v>
      </c>
      <c r="H34" s="353" t="s">
        <v>424</v>
      </c>
      <c r="I34" s="1043" t="s">
        <v>83</v>
      </c>
      <c r="J34" s="1044"/>
      <c r="K34" s="1045"/>
      <c r="L34" s="996">
        <v>1</v>
      </c>
      <c r="M34" s="997"/>
      <c r="N34" s="998" t="s">
        <v>425</v>
      </c>
      <c r="O34" s="998"/>
      <c r="P34" s="996">
        <v>2</v>
      </c>
      <c r="Q34" s="997"/>
      <c r="R34" s="1060" t="s">
        <v>152</v>
      </c>
      <c r="S34" s="1061"/>
      <c r="T34" s="1062"/>
      <c r="U34" s="1076" t="s">
        <v>310</v>
      </c>
      <c r="V34" s="1044"/>
      <c r="W34" s="1077"/>
      <c r="X34" s="116"/>
      <c r="Y34" s="941"/>
      <c r="Z34" s="354">
        <v>58</v>
      </c>
      <c r="AA34" s="1180"/>
      <c r="AB34" s="1190"/>
      <c r="AC34" s="1191"/>
      <c r="AD34" s="1192"/>
      <c r="AE34" s="404" t="s">
        <v>446</v>
      </c>
      <c r="AF34" s="384" t="s">
        <v>445</v>
      </c>
      <c r="AG34" s="1210" t="s">
        <v>302</v>
      </c>
      <c r="AH34" s="1074"/>
      <c r="AI34" s="1211"/>
      <c r="AJ34" s="1002">
        <v>0</v>
      </c>
      <c r="AK34" s="1003"/>
      <c r="AL34" s="1028" t="s">
        <v>425</v>
      </c>
      <c r="AM34" s="1028"/>
      <c r="AN34" s="1002">
        <v>1</v>
      </c>
      <c r="AO34" s="1003"/>
      <c r="AP34" s="1048" t="s">
        <v>309</v>
      </c>
      <c r="AQ34" s="1047"/>
      <c r="AR34" s="1209"/>
      <c r="AS34" s="1183" t="s">
        <v>307</v>
      </c>
      <c r="AT34" s="1026"/>
      <c r="AU34" s="1184"/>
      <c r="AV34" s="350" t="s">
        <v>505</v>
      </c>
      <c r="AW34" s="1132"/>
      <c r="AX34" s="441">
        <v>207</v>
      </c>
      <c r="AY34" s="780"/>
      <c r="AZ34" s="1007"/>
      <c r="BA34" s="1007"/>
      <c r="BB34" s="1007"/>
      <c r="BC34" s="419" t="s">
        <v>481</v>
      </c>
      <c r="BD34" s="353" t="s">
        <v>482</v>
      </c>
      <c r="BE34" s="985" t="s">
        <v>132</v>
      </c>
      <c r="BF34" s="986"/>
      <c r="BG34" s="987"/>
      <c r="BH34" s="996">
        <v>0</v>
      </c>
      <c r="BI34" s="997"/>
      <c r="BJ34" s="998" t="s">
        <v>461</v>
      </c>
      <c r="BK34" s="998"/>
      <c r="BL34" s="996">
        <v>1</v>
      </c>
      <c r="BM34" s="997"/>
      <c r="BN34" s="1004" t="s">
        <v>139</v>
      </c>
      <c r="BO34" s="1005"/>
      <c r="BP34" s="1006"/>
      <c r="BQ34" s="1014" t="s">
        <v>302</v>
      </c>
      <c r="BR34" s="986"/>
      <c r="BS34" s="1015"/>
      <c r="BT34" s="439" t="s">
        <v>502</v>
      </c>
      <c r="BU34" s="1226"/>
      <c r="BV34" s="529">
        <v>337</v>
      </c>
      <c r="BW34" s="1081"/>
      <c r="BX34" s="1102"/>
      <c r="BY34" s="1103"/>
      <c r="BZ34" s="1104"/>
      <c r="CA34" s="527" t="s">
        <v>468</v>
      </c>
      <c r="CB34" s="353">
        <v>0.47916666666666669</v>
      </c>
      <c r="CC34" s="985" t="s">
        <v>332</v>
      </c>
      <c r="CD34" s="986"/>
      <c r="CE34" s="987"/>
      <c r="CF34" s="996">
        <v>4</v>
      </c>
      <c r="CG34" s="997"/>
      <c r="CH34" s="996" t="s">
        <v>437</v>
      </c>
      <c r="CI34" s="997"/>
      <c r="CJ34" s="996">
        <v>2</v>
      </c>
      <c r="CK34" s="997"/>
      <c r="CL34" s="1004" t="s">
        <v>333</v>
      </c>
      <c r="CM34" s="1005"/>
      <c r="CN34" s="1006"/>
      <c r="CO34" s="1014" t="s">
        <v>148</v>
      </c>
      <c r="CP34" s="986"/>
      <c r="CQ34" s="1015"/>
      <c r="CR34" s="250" t="s">
        <v>813</v>
      </c>
      <c r="CS34" s="116"/>
      <c r="CT34" s="116"/>
      <c r="CU34" s="116"/>
      <c r="CV34" s="116"/>
      <c r="CW34" s="116"/>
    </row>
    <row r="35" spans="1:101" ht="13.5" customHeight="1">
      <c r="A35" s="941"/>
      <c r="B35" s="248">
        <v>71</v>
      </c>
      <c r="C35" s="1081"/>
      <c r="D35" s="1234"/>
      <c r="E35" s="1234"/>
      <c r="F35" s="1234"/>
      <c r="G35" s="352" t="s">
        <v>465</v>
      </c>
      <c r="H35" s="353" t="s">
        <v>482</v>
      </c>
      <c r="I35" s="1082" t="s">
        <v>310</v>
      </c>
      <c r="J35" s="1061"/>
      <c r="K35" s="1061"/>
      <c r="L35" s="998">
        <v>0</v>
      </c>
      <c r="M35" s="998"/>
      <c r="N35" s="998" t="s">
        <v>461</v>
      </c>
      <c r="O35" s="998"/>
      <c r="P35" s="998">
        <v>1</v>
      </c>
      <c r="Q35" s="998"/>
      <c r="R35" s="1060" t="s">
        <v>309</v>
      </c>
      <c r="S35" s="1061"/>
      <c r="T35" s="1061"/>
      <c r="U35" s="1076" t="s">
        <v>134</v>
      </c>
      <c r="V35" s="1044"/>
      <c r="W35" s="1077"/>
      <c r="X35" s="116"/>
      <c r="Y35" s="941"/>
      <c r="Z35" s="216">
        <v>83</v>
      </c>
      <c r="AA35" s="1197" t="s">
        <v>515</v>
      </c>
      <c r="AB35" s="1168" t="s">
        <v>307</v>
      </c>
      <c r="AC35" s="1169"/>
      <c r="AD35" s="1170"/>
      <c r="AE35" s="405" t="s">
        <v>465</v>
      </c>
      <c r="AF35" s="401" t="s">
        <v>467</v>
      </c>
      <c r="AG35" s="1088" t="s">
        <v>307</v>
      </c>
      <c r="AH35" s="1086"/>
      <c r="AI35" s="1089"/>
      <c r="AJ35" s="1228">
        <v>0</v>
      </c>
      <c r="AK35" s="1229"/>
      <c r="AL35" s="1090" t="s">
        <v>461</v>
      </c>
      <c r="AM35" s="1090"/>
      <c r="AN35" s="1228">
        <v>4</v>
      </c>
      <c r="AO35" s="1229"/>
      <c r="AP35" s="1164" t="s">
        <v>311</v>
      </c>
      <c r="AQ35" s="1130"/>
      <c r="AR35" s="1248"/>
      <c r="AS35" s="1085" t="s">
        <v>305</v>
      </c>
      <c r="AT35" s="1086"/>
      <c r="AU35" s="1087"/>
      <c r="AV35" s="350" t="s">
        <v>512</v>
      </c>
      <c r="AW35" s="1132"/>
      <c r="AX35" s="441">
        <v>208</v>
      </c>
      <c r="AY35" s="780"/>
      <c r="AZ35" s="1007"/>
      <c r="BA35" s="1007"/>
      <c r="BB35" s="1007"/>
      <c r="BC35" s="419" t="s">
        <v>446</v>
      </c>
      <c r="BD35" s="353" t="s">
        <v>471</v>
      </c>
      <c r="BE35" s="985" t="s">
        <v>309</v>
      </c>
      <c r="BF35" s="986"/>
      <c r="BG35" s="987"/>
      <c r="BH35" s="996">
        <v>1</v>
      </c>
      <c r="BI35" s="997"/>
      <c r="BJ35" s="998" t="s">
        <v>425</v>
      </c>
      <c r="BK35" s="998"/>
      <c r="BL35" s="996">
        <v>2</v>
      </c>
      <c r="BM35" s="997"/>
      <c r="BN35" s="1004" t="s">
        <v>310</v>
      </c>
      <c r="BO35" s="1005"/>
      <c r="BP35" s="1006"/>
      <c r="BQ35" s="1014" t="s">
        <v>139</v>
      </c>
      <c r="BR35" s="986"/>
      <c r="BS35" s="1015"/>
      <c r="BT35" s="439" t="s">
        <v>502</v>
      </c>
      <c r="BU35" s="1226"/>
      <c r="BV35" s="441">
        <v>306</v>
      </c>
      <c r="BW35" s="1081"/>
      <c r="BX35" s="1102"/>
      <c r="BY35" s="1103"/>
      <c r="BZ35" s="1104"/>
      <c r="CA35" s="527" t="s">
        <v>178</v>
      </c>
      <c r="CB35" s="353">
        <v>0.5625</v>
      </c>
      <c r="CC35" s="985" t="s">
        <v>131</v>
      </c>
      <c r="CD35" s="986"/>
      <c r="CE35" s="987"/>
      <c r="CF35" s="996">
        <v>5</v>
      </c>
      <c r="CG35" s="997"/>
      <c r="CH35" s="998" t="s">
        <v>177</v>
      </c>
      <c r="CI35" s="998"/>
      <c r="CJ35" s="996">
        <v>1</v>
      </c>
      <c r="CK35" s="997"/>
      <c r="CL35" s="1004" t="s">
        <v>51</v>
      </c>
      <c r="CM35" s="1005"/>
      <c r="CN35" s="1006"/>
      <c r="CO35" s="1014" t="s">
        <v>332</v>
      </c>
      <c r="CP35" s="986"/>
      <c r="CQ35" s="1015"/>
      <c r="CR35" s="237"/>
      <c r="CS35" s="251"/>
      <c r="CT35" s="251"/>
      <c r="CU35" s="116"/>
      <c r="CV35" s="116"/>
      <c r="CW35" s="116"/>
    </row>
    <row r="36" spans="1:101" ht="13.5" customHeight="1">
      <c r="A36" s="941"/>
      <c r="B36" s="248">
        <v>72</v>
      </c>
      <c r="C36" s="1081"/>
      <c r="D36" s="1234"/>
      <c r="E36" s="1234"/>
      <c r="F36" s="1234"/>
      <c r="G36" s="374" t="s">
        <v>423</v>
      </c>
      <c r="H36" s="353" t="s">
        <v>471</v>
      </c>
      <c r="I36" s="1082" t="s">
        <v>132</v>
      </c>
      <c r="J36" s="1061"/>
      <c r="K36" s="1196"/>
      <c r="L36" s="996">
        <v>0</v>
      </c>
      <c r="M36" s="997"/>
      <c r="N36" s="996" t="s">
        <v>425</v>
      </c>
      <c r="O36" s="997"/>
      <c r="P36" s="996">
        <v>2</v>
      </c>
      <c r="Q36" s="997"/>
      <c r="R36" s="1060" t="s">
        <v>134</v>
      </c>
      <c r="S36" s="1061"/>
      <c r="T36" s="1062"/>
      <c r="U36" s="1219" t="s">
        <v>133</v>
      </c>
      <c r="V36" s="1214"/>
      <c r="W36" s="1220"/>
      <c r="X36" s="116"/>
      <c r="Y36" s="941"/>
      <c r="Z36" s="246">
        <v>106</v>
      </c>
      <c r="AA36" s="1081"/>
      <c r="AB36" s="1102"/>
      <c r="AC36" s="1103"/>
      <c r="AD36" s="1104"/>
      <c r="AE36" s="393" t="s">
        <v>446</v>
      </c>
      <c r="AF36" s="353" t="s">
        <v>504</v>
      </c>
      <c r="AG36" s="985" t="s">
        <v>305</v>
      </c>
      <c r="AH36" s="986"/>
      <c r="AI36" s="987"/>
      <c r="AJ36" s="996">
        <v>1</v>
      </c>
      <c r="AK36" s="997"/>
      <c r="AL36" s="998" t="s">
        <v>425</v>
      </c>
      <c r="AM36" s="998"/>
      <c r="AN36" s="996">
        <v>3</v>
      </c>
      <c r="AO36" s="997"/>
      <c r="AP36" s="1004" t="s">
        <v>313</v>
      </c>
      <c r="AQ36" s="1005"/>
      <c r="AR36" s="1006"/>
      <c r="AS36" s="1014" t="s">
        <v>311</v>
      </c>
      <c r="AT36" s="986"/>
      <c r="AU36" s="1015"/>
      <c r="AV36" s="350" t="s">
        <v>498</v>
      </c>
      <c r="AW36" s="1132"/>
      <c r="AX36" s="441">
        <v>209</v>
      </c>
      <c r="AY36" s="780"/>
      <c r="AZ36" s="1007"/>
      <c r="BA36" s="1007"/>
      <c r="BB36" s="1007"/>
      <c r="BC36" s="419" t="s">
        <v>431</v>
      </c>
      <c r="BD36" s="353" t="s">
        <v>445</v>
      </c>
      <c r="BE36" s="985" t="s">
        <v>319</v>
      </c>
      <c r="BF36" s="986"/>
      <c r="BG36" s="987"/>
      <c r="BH36" s="998"/>
      <c r="BI36" s="998"/>
      <c r="BJ36" s="998" t="s">
        <v>437</v>
      </c>
      <c r="BK36" s="998"/>
      <c r="BL36" s="998"/>
      <c r="BM36" s="998"/>
      <c r="BN36" s="1004" t="s">
        <v>321</v>
      </c>
      <c r="BO36" s="1005"/>
      <c r="BP36" s="1005"/>
      <c r="BQ36" s="1014" t="s">
        <v>309</v>
      </c>
      <c r="BR36" s="986"/>
      <c r="BS36" s="1015"/>
      <c r="BT36" s="439" t="s">
        <v>502</v>
      </c>
      <c r="BU36" s="1226"/>
      <c r="BV36" s="441">
        <v>307</v>
      </c>
      <c r="BW36" s="1081"/>
      <c r="BX36" s="1102"/>
      <c r="BY36" s="1103"/>
      <c r="BZ36" s="1104"/>
      <c r="CA36" s="374" t="s">
        <v>176</v>
      </c>
      <c r="CB36" s="353">
        <v>0.64583333333333337</v>
      </c>
      <c r="CC36" s="985" t="s">
        <v>144</v>
      </c>
      <c r="CD36" s="986"/>
      <c r="CE36" s="987"/>
      <c r="CF36" s="998">
        <v>3</v>
      </c>
      <c r="CG36" s="998"/>
      <c r="CH36" s="998" t="s">
        <v>177</v>
      </c>
      <c r="CI36" s="998"/>
      <c r="CJ36" s="998">
        <v>0</v>
      </c>
      <c r="CK36" s="998"/>
      <c r="CL36" s="1004" t="s">
        <v>143</v>
      </c>
      <c r="CM36" s="1005"/>
      <c r="CN36" s="1005"/>
      <c r="CO36" s="1014" t="s">
        <v>143</v>
      </c>
      <c r="CP36" s="986"/>
      <c r="CQ36" s="1015"/>
      <c r="CR36" s="239"/>
      <c r="CS36" s="116"/>
      <c r="CT36" s="116"/>
      <c r="CU36" s="18"/>
      <c r="CV36" s="18"/>
      <c r="CW36" s="18"/>
    </row>
    <row r="37" spans="1:101" ht="13.5" customHeight="1" thickBot="1">
      <c r="A37" s="941"/>
      <c r="B37" s="248">
        <v>73</v>
      </c>
      <c r="C37" s="1117"/>
      <c r="D37" s="1234"/>
      <c r="E37" s="1234"/>
      <c r="F37" s="1234"/>
      <c r="G37" s="352" t="s">
        <v>438</v>
      </c>
      <c r="H37" s="353" t="s">
        <v>516</v>
      </c>
      <c r="I37" s="1082" t="s">
        <v>149</v>
      </c>
      <c r="J37" s="1061"/>
      <c r="K37" s="1196"/>
      <c r="L37" s="996">
        <v>0</v>
      </c>
      <c r="M37" s="997"/>
      <c r="N37" s="996" t="s">
        <v>437</v>
      </c>
      <c r="O37" s="997"/>
      <c r="P37" s="996">
        <v>4</v>
      </c>
      <c r="Q37" s="997"/>
      <c r="R37" s="1060" t="s">
        <v>133</v>
      </c>
      <c r="S37" s="1061"/>
      <c r="T37" s="1062"/>
      <c r="U37" s="1219" t="s">
        <v>83</v>
      </c>
      <c r="V37" s="1214"/>
      <c r="W37" s="1220"/>
      <c r="X37" s="116"/>
      <c r="Y37" s="942"/>
      <c r="Z37" s="246">
        <v>61</v>
      </c>
      <c r="AA37" s="1180"/>
      <c r="AB37" s="1190"/>
      <c r="AC37" s="1191"/>
      <c r="AD37" s="1192"/>
      <c r="AE37" s="405" t="s">
        <v>199</v>
      </c>
      <c r="AF37" s="401" t="s">
        <v>439</v>
      </c>
      <c r="AG37" s="1088" t="s">
        <v>139</v>
      </c>
      <c r="AH37" s="1086"/>
      <c r="AI37" s="1089"/>
      <c r="AJ37" s="1228">
        <v>1</v>
      </c>
      <c r="AK37" s="1229"/>
      <c r="AL37" s="1090"/>
      <c r="AM37" s="1090"/>
      <c r="AN37" s="1228">
        <v>3</v>
      </c>
      <c r="AO37" s="1229"/>
      <c r="AP37" s="1164" t="s">
        <v>144</v>
      </c>
      <c r="AQ37" s="1130"/>
      <c r="AR37" s="1248"/>
      <c r="AS37" s="1085" t="s">
        <v>307</v>
      </c>
      <c r="AT37" s="1086"/>
      <c r="AU37" s="1087"/>
      <c r="AV37" s="350" t="s">
        <v>505</v>
      </c>
      <c r="AW37" s="1132"/>
      <c r="AX37" s="441">
        <v>210</v>
      </c>
      <c r="AY37" s="780"/>
      <c r="AZ37" s="1008" t="s">
        <v>130</v>
      </c>
      <c r="BA37" s="1009"/>
      <c r="BB37" s="1010"/>
      <c r="BC37" s="421" t="s">
        <v>470</v>
      </c>
      <c r="BD37" s="353" t="s">
        <v>424</v>
      </c>
      <c r="BE37" s="985" t="s">
        <v>130</v>
      </c>
      <c r="BF37" s="986"/>
      <c r="BG37" s="987"/>
      <c r="BH37" s="996">
        <v>0</v>
      </c>
      <c r="BI37" s="997"/>
      <c r="BJ37" s="998" t="s">
        <v>425</v>
      </c>
      <c r="BK37" s="998"/>
      <c r="BL37" s="996">
        <v>1</v>
      </c>
      <c r="BM37" s="997"/>
      <c r="BN37" s="1004" t="s">
        <v>129</v>
      </c>
      <c r="BO37" s="1005"/>
      <c r="BP37" s="1006"/>
      <c r="BQ37" s="1014" t="s">
        <v>316</v>
      </c>
      <c r="BR37" s="986"/>
      <c r="BS37" s="1015"/>
      <c r="BT37" s="439" t="s">
        <v>502</v>
      </c>
      <c r="BU37" s="1226"/>
      <c r="BV37" s="441">
        <v>308</v>
      </c>
      <c r="BW37" s="1081"/>
      <c r="BX37" s="1011"/>
      <c r="BY37" s="1012"/>
      <c r="BZ37" s="1013"/>
      <c r="CA37" s="527" t="s">
        <v>377</v>
      </c>
      <c r="CB37" s="353"/>
      <c r="CC37" s="985" t="s">
        <v>331</v>
      </c>
      <c r="CD37" s="986"/>
      <c r="CE37" s="987"/>
      <c r="CF37" s="996"/>
      <c r="CG37" s="997"/>
      <c r="CH37" s="998" t="s">
        <v>177</v>
      </c>
      <c r="CI37" s="998"/>
      <c r="CJ37" s="996"/>
      <c r="CK37" s="997"/>
      <c r="CL37" s="1004" t="s">
        <v>333</v>
      </c>
      <c r="CM37" s="1005"/>
      <c r="CN37" s="1006"/>
      <c r="CO37" s="1014"/>
      <c r="CP37" s="986"/>
      <c r="CQ37" s="1015"/>
      <c r="CR37" s="237" t="s">
        <v>830</v>
      </c>
      <c r="CS37" s="251"/>
      <c r="CT37" s="251"/>
      <c r="CU37" s="116"/>
      <c r="CV37" s="116"/>
      <c r="CW37" s="116"/>
    </row>
    <row r="38" spans="1:101" ht="14.25" customHeight="1">
      <c r="A38" s="941"/>
      <c r="B38" s="248">
        <v>74</v>
      </c>
      <c r="C38" s="1116" t="s">
        <v>517</v>
      </c>
      <c r="D38" s="1235" t="s">
        <v>140</v>
      </c>
      <c r="E38" s="1236"/>
      <c r="F38" s="1237"/>
      <c r="G38" s="352" t="s">
        <v>431</v>
      </c>
      <c r="H38" s="353" t="s">
        <v>471</v>
      </c>
      <c r="I38" s="1082" t="s">
        <v>317</v>
      </c>
      <c r="J38" s="1061"/>
      <c r="K38" s="1061"/>
      <c r="L38" s="998">
        <v>0</v>
      </c>
      <c r="M38" s="998"/>
      <c r="N38" s="998" t="s">
        <v>425</v>
      </c>
      <c r="O38" s="998"/>
      <c r="P38" s="998">
        <v>0</v>
      </c>
      <c r="Q38" s="998"/>
      <c r="R38" s="1060" t="s">
        <v>323</v>
      </c>
      <c r="S38" s="1061"/>
      <c r="T38" s="1061"/>
      <c r="U38" s="1219" t="s">
        <v>129</v>
      </c>
      <c r="V38" s="1214"/>
      <c r="W38" s="1220"/>
      <c r="X38" s="116"/>
      <c r="Y38" s="1245" t="s">
        <v>518</v>
      </c>
      <c r="Z38" s="216">
        <v>151</v>
      </c>
      <c r="AA38" s="1197" t="s">
        <v>519</v>
      </c>
      <c r="AB38" s="1168" t="s">
        <v>20</v>
      </c>
      <c r="AC38" s="1169"/>
      <c r="AD38" s="1170"/>
      <c r="AE38" s="359" t="s">
        <v>432</v>
      </c>
      <c r="AF38" s="359" t="s">
        <v>440</v>
      </c>
      <c r="AG38" s="1124" t="s">
        <v>134</v>
      </c>
      <c r="AH38" s="1125"/>
      <c r="AI38" s="1126"/>
      <c r="AJ38" s="1187">
        <v>8</v>
      </c>
      <c r="AK38" s="1187"/>
      <c r="AL38" s="1187" t="s">
        <v>434</v>
      </c>
      <c r="AM38" s="1187"/>
      <c r="AN38" s="1187">
        <v>1</v>
      </c>
      <c r="AO38" s="1187"/>
      <c r="AP38" s="1249" t="s">
        <v>144</v>
      </c>
      <c r="AQ38" s="1125"/>
      <c r="AR38" s="1146"/>
      <c r="AS38" s="1145" t="s">
        <v>305</v>
      </c>
      <c r="AT38" s="1125"/>
      <c r="AU38" s="1146"/>
      <c r="AV38" s="237"/>
      <c r="AW38" s="1132"/>
      <c r="AX38" s="441">
        <v>211</v>
      </c>
      <c r="AY38" s="780"/>
      <c r="AZ38" s="1102"/>
      <c r="BA38" s="1103"/>
      <c r="BB38" s="1104"/>
      <c r="BC38" s="393" t="s">
        <v>431</v>
      </c>
      <c r="BD38" s="353" t="s">
        <v>504</v>
      </c>
      <c r="BE38" s="985" t="s">
        <v>316</v>
      </c>
      <c r="BF38" s="986"/>
      <c r="BG38" s="987"/>
      <c r="BH38" s="996">
        <v>4</v>
      </c>
      <c r="BI38" s="997"/>
      <c r="BJ38" s="998" t="s">
        <v>425</v>
      </c>
      <c r="BK38" s="998"/>
      <c r="BL38" s="996">
        <v>0</v>
      </c>
      <c r="BM38" s="997"/>
      <c r="BN38" s="1004" t="s">
        <v>324</v>
      </c>
      <c r="BO38" s="1005"/>
      <c r="BP38" s="1006"/>
      <c r="BQ38" s="1014" t="s">
        <v>267</v>
      </c>
      <c r="BR38" s="986"/>
      <c r="BS38" s="1015"/>
      <c r="BT38" s="439" t="s">
        <v>502</v>
      </c>
      <c r="BU38" s="1226"/>
      <c r="BV38" s="441">
        <v>309</v>
      </c>
      <c r="BW38" s="1081"/>
      <c r="BX38" s="1007" t="s">
        <v>20</v>
      </c>
      <c r="BY38" s="1007"/>
      <c r="BZ38" s="1007"/>
      <c r="CA38" s="527" t="s">
        <v>442</v>
      </c>
      <c r="CB38" s="353" t="s">
        <v>436</v>
      </c>
      <c r="CC38" s="985" t="s">
        <v>149</v>
      </c>
      <c r="CD38" s="986"/>
      <c r="CE38" s="987"/>
      <c r="CF38" s="996">
        <v>4</v>
      </c>
      <c r="CG38" s="997"/>
      <c r="CH38" s="998" t="s">
        <v>434</v>
      </c>
      <c r="CI38" s="998"/>
      <c r="CJ38" s="996">
        <v>0</v>
      </c>
      <c r="CK38" s="997"/>
      <c r="CL38" s="1004" t="s">
        <v>130</v>
      </c>
      <c r="CM38" s="1005"/>
      <c r="CN38" s="1006"/>
      <c r="CO38" s="1014" t="s">
        <v>132</v>
      </c>
      <c r="CP38" s="986"/>
      <c r="CQ38" s="1015"/>
      <c r="CR38" s="239"/>
      <c r="CS38" s="116"/>
      <c r="CT38" s="116"/>
      <c r="CU38" s="116"/>
      <c r="CV38" s="116"/>
      <c r="CW38" s="116"/>
    </row>
    <row r="39" spans="1:101" ht="13.5" customHeight="1">
      <c r="A39" s="941"/>
      <c r="B39" s="248">
        <v>75</v>
      </c>
      <c r="C39" s="1081"/>
      <c r="D39" s="1238"/>
      <c r="E39" s="1239"/>
      <c r="F39" s="1240"/>
      <c r="G39" s="352" t="s">
        <v>470</v>
      </c>
      <c r="H39" s="353" t="s">
        <v>445</v>
      </c>
      <c r="I39" s="1082" t="s">
        <v>140</v>
      </c>
      <c r="J39" s="1061"/>
      <c r="K39" s="1061"/>
      <c r="L39" s="998">
        <v>3</v>
      </c>
      <c r="M39" s="998"/>
      <c r="N39" s="998" t="s">
        <v>425</v>
      </c>
      <c r="O39" s="998"/>
      <c r="P39" s="998">
        <v>0</v>
      </c>
      <c r="Q39" s="998"/>
      <c r="R39" s="1060" t="s">
        <v>129</v>
      </c>
      <c r="S39" s="1061"/>
      <c r="T39" s="1061"/>
      <c r="U39" s="1219" t="s">
        <v>327</v>
      </c>
      <c r="V39" s="1214"/>
      <c r="W39" s="1220"/>
      <c r="X39" s="116"/>
      <c r="Y39" s="1246"/>
      <c r="Z39" s="222">
        <v>152</v>
      </c>
      <c r="AA39" s="1081"/>
      <c r="AB39" s="1102"/>
      <c r="AC39" s="1103"/>
      <c r="AD39" s="1104"/>
      <c r="AE39" s="353" t="s">
        <v>486</v>
      </c>
      <c r="AF39" s="353" t="s">
        <v>433</v>
      </c>
      <c r="AG39" s="1024" t="s">
        <v>305</v>
      </c>
      <c r="AH39" s="1005"/>
      <c r="AI39" s="1005"/>
      <c r="AJ39" s="998">
        <v>8</v>
      </c>
      <c r="AK39" s="998"/>
      <c r="AL39" s="998" t="s">
        <v>425</v>
      </c>
      <c r="AM39" s="998"/>
      <c r="AN39" s="998">
        <v>2</v>
      </c>
      <c r="AO39" s="998"/>
      <c r="AP39" s="1004" t="s">
        <v>309</v>
      </c>
      <c r="AQ39" s="1005"/>
      <c r="AR39" s="1005"/>
      <c r="AS39" s="1014" t="s">
        <v>134</v>
      </c>
      <c r="AT39" s="986"/>
      <c r="AU39" s="1015"/>
      <c r="AV39" s="237"/>
      <c r="AW39" s="1132"/>
      <c r="AX39" s="441">
        <v>212</v>
      </c>
      <c r="AY39" s="780"/>
      <c r="AZ39" s="1102"/>
      <c r="BA39" s="1103"/>
      <c r="BB39" s="1104"/>
      <c r="BC39" s="419" t="s">
        <v>423</v>
      </c>
      <c r="BD39" s="353" t="s">
        <v>471</v>
      </c>
      <c r="BE39" s="985" t="s">
        <v>10</v>
      </c>
      <c r="BF39" s="986"/>
      <c r="BG39" s="987"/>
      <c r="BH39" s="996">
        <v>2</v>
      </c>
      <c r="BI39" s="997"/>
      <c r="BJ39" s="998" t="s">
        <v>437</v>
      </c>
      <c r="BK39" s="998"/>
      <c r="BL39" s="996">
        <v>1</v>
      </c>
      <c r="BM39" s="997"/>
      <c r="BN39" s="1004" t="s">
        <v>144</v>
      </c>
      <c r="BO39" s="1005"/>
      <c r="BP39" s="1006"/>
      <c r="BQ39" s="1014" t="s">
        <v>329</v>
      </c>
      <c r="BR39" s="986"/>
      <c r="BS39" s="1015"/>
      <c r="BT39" s="439" t="s">
        <v>502</v>
      </c>
      <c r="BU39" s="1226"/>
      <c r="BV39" s="441">
        <v>310</v>
      </c>
      <c r="BW39" s="1081"/>
      <c r="BX39" s="1007"/>
      <c r="BY39" s="1007"/>
      <c r="BZ39" s="1007"/>
      <c r="CA39" s="527" t="s">
        <v>199</v>
      </c>
      <c r="CB39" s="353" t="s">
        <v>439</v>
      </c>
      <c r="CC39" s="985" t="s">
        <v>132</v>
      </c>
      <c r="CD39" s="986"/>
      <c r="CE39" s="987"/>
      <c r="CF39" s="998">
        <v>1</v>
      </c>
      <c r="CG39" s="998"/>
      <c r="CH39" s="998" t="s">
        <v>437</v>
      </c>
      <c r="CI39" s="998"/>
      <c r="CJ39" s="998">
        <v>3</v>
      </c>
      <c r="CK39" s="998"/>
      <c r="CL39" s="1016" t="s">
        <v>134</v>
      </c>
      <c r="CM39" s="986"/>
      <c r="CN39" s="1015"/>
      <c r="CO39" s="1014" t="s">
        <v>130</v>
      </c>
      <c r="CP39" s="986"/>
      <c r="CQ39" s="1015"/>
      <c r="CR39" s="237"/>
      <c r="CS39" s="116"/>
      <c r="CT39" s="116"/>
      <c r="CU39" s="116"/>
      <c r="CV39" s="116"/>
      <c r="CW39" s="116"/>
    </row>
    <row r="40" spans="1:101" ht="14.25" customHeight="1">
      <c r="A40" s="941"/>
      <c r="B40" s="248">
        <v>76</v>
      </c>
      <c r="C40" s="1081"/>
      <c r="D40" s="1238"/>
      <c r="E40" s="1239"/>
      <c r="F40" s="1240"/>
      <c r="G40" s="352" t="s">
        <v>468</v>
      </c>
      <c r="H40" s="353" t="s">
        <v>450</v>
      </c>
      <c r="I40" s="1082" t="s">
        <v>327</v>
      </c>
      <c r="J40" s="1061"/>
      <c r="K40" s="1061"/>
      <c r="L40" s="998">
        <v>1</v>
      </c>
      <c r="M40" s="998"/>
      <c r="N40" s="998" t="s">
        <v>437</v>
      </c>
      <c r="O40" s="998"/>
      <c r="P40" s="998">
        <v>3</v>
      </c>
      <c r="Q40" s="998"/>
      <c r="R40" s="1060" t="s">
        <v>332</v>
      </c>
      <c r="S40" s="1061"/>
      <c r="T40" s="1061"/>
      <c r="U40" s="1219" t="s">
        <v>140</v>
      </c>
      <c r="V40" s="1214"/>
      <c r="W40" s="1220"/>
      <c r="X40" s="350"/>
      <c r="Y40" s="1246"/>
      <c r="Z40" s="222">
        <v>153</v>
      </c>
      <c r="AA40" s="1081"/>
      <c r="AB40" s="1008" t="s">
        <v>520</v>
      </c>
      <c r="AC40" s="1009"/>
      <c r="AD40" s="1010"/>
      <c r="AE40" s="353" t="s">
        <v>426</v>
      </c>
      <c r="AF40" s="353">
        <v>0.39583333333333331</v>
      </c>
      <c r="AG40" s="985" t="s">
        <v>311</v>
      </c>
      <c r="AH40" s="986"/>
      <c r="AI40" s="987"/>
      <c r="AJ40" s="996">
        <v>6</v>
      </c>
      <c r="AK40" s="997"/>
      <c r="AL40" s="998" t="s">
        <v>437</v>
      </c>
      <c r="AM40" s="998"/>
      <c r="AN40" s="996">
        <v>1</v>
      </c>
      <c r="AO40" s="997"/>
      <c r="AP40" s="1004" t="s">
        <v>313</v>
      </c>
      <c r="AQ40" s="1005"/>
      <c r="AR40" s="1006"/>
      <c r="AS40" s="1014" t="s">
        <v>133</v>
      </c>
      <c r="AT40" s="986"/>
      <c r="AU40" s="1015"/>
      <c r="AV40" s="237"/>
      <c r="AW40" s="1132"/>
      <c r="AX40" s="441">
        <v>213</v>
      </c>
      <c r="AY40" s="780"/>
      <c r="AZ40" s="1011"/>
      <c r="BA40" s="1012"/>
      <c r="BB40" s="1013"/>
      <c r="BC40" s="393" t="s">
        <v>468</v>
      </c>
      <c r="BD40" s="353" t="s">
        <v>516</v>
      </c>
      <c r="BE40" s="985" t="s">
        <v>329</v>
      </c>
      <c r="BF40" s="986"/>
      <c r="BG40" s="987"/>
      <c r="BH40" s="996">
        <v>0</v>
      </c>
      <c r="BI40" s="997"/>
      <c r="BJ40" s="998" t="s">
        <v>437</v>
      </c>
      <c r="BK40" s="998"/>
      <c r="BL40" s="996">
        <v>5</v>
      </c>
      <c r="BM40" s="997"/>
      <c r="BN40" s="1004" t="s">
        <v>330</v>
      </c>
      <c r="BO40" s="1005"/>
      <c r="BP40" s="1006"/>
      <c r="BQ40" s="1014" t="s">
        <v>324</v>
      </c>
      <c r="BR40" s="986"/>
      <c r="BS40" s="1015"/>
      <c r="BT40" s="439" t="s">
        <v>502</v>
      </c>
      <c r="BU40" s="1226"/>
      <c r="BV40" s="441">
        <v>311</v>
      </c>
      <c r="BW40" s="1081"/>
      <c r="BX40" s="1007"/>
      <c r="BY40" s="1007"/>
      <c r="BZ40" s="1007"/>
      <c r="CA40" s="527" t="s">
        <v>426</v>
      </c>
      <c r="CB40" s="353" t="s">
        <v>516</v>
      </c>
      <c r="CC40" s="985" t="s">
        <v>310</v>
      </c>
      <c r="CD40" s="986"/>
      <c r="CE40" s="987"/>
      <c r="CF40" s="998">
        <v>0</v>
      </c>
      <c r="CG40" s="998"/>
      <c r="CH40" s="998" t="s">
        <v>437</v>
      </c>
      <c r="CI40" s="998"/>
      <c r="CJ40" s="998">
        <v>0</v>
      </c>
      <c r="CK40" s="998"/>
      <c r="CL40" s="1004" t="s">
        <v>312</v>
      </c>
      <c r="CM40" s="1005"/>
      <c r="CN40" s="1005"/>
      <c r="CO40" s="1014" t="s">
        <v>152</v>
      </c>
      <c r="CP40" s="986"/>
      <c r="CQ40" s="1015"/>
      <c r="CR40" s="237"/>
      <c r="CS40" s="116"/>
      <c r="CT40" s="116"/>
      <c r="CU40" s="116"/>
      <c r="CV40" s="116"/>
      <c r="CW40" s="116"/>
    </row>
    <row r="41" spans="1:101" ht="13.5" customHeight="1">
      <c r="A41" s="941"/>
      <c r="B41" s="248">
        <v>77</v>
      </c>
      <c r="C41" s="1081"/>
      <c r="D41" s="1234" t="s">
        <v>139</v>
      </c>
      <c r="E41" s="1234"/>
      <c r="F41" s="1234"/>
      <c r="G41" s="352" t="s">
        <v>199</v>
      </c>
      <c r="H41" s="353" t="s">
        <v>469</v>
      </c>
      <c r="I41" s="1043" t="s">
        <v>138</v>
      </c>
      <c r="J41" s="1044"/>
      <c r="K41" s="1045"/>
      <c r="L41" s="998">
        <v>3</v>
      </c>
      <c r="M41" s="998"/>
      <c r="N41" s="998" t="s">
        <v>437</v>
      </c>
      <c r="O41" s="998"/>
      <c r="P41" s="998">
        <v>0</v>
      </c>
      <c r="Q41" s="998"/>
      <c r="R41" s="1060" t="s">
        <v>139</v>
      </c>
      <c r="S41" s="1061"/>
      <c r="T41" s="1061"/>
      <c r="U41" s="1076" t="s">
        <v>302</v>
      </c>
      <c r="V41" s="1044"/>
      <c r="W41" s="1077"/>
      <c r="X41" s="250"/>
      <c r="Y41" s="1246"/>
      <c r="Z41" s="222">
        <v>154</v>
      </c>
      <c r="AA41" s="1081"/>
      <c r="AB41" s="1102"/>
      <c r="AC41" s="1103"/>
      <c r="AD41" s="1104"/>
      <c r="AE41" s="353" t="s">
        <v>438</v>
      </c>
      <c r="AF41" s="353">
        <v>0.47916666666666669</v>
      </c>
      <c r="AG41" s="985" t="s">
        <v>133</v>
      </c>
      <c r="AH41" s="986"/>
      <c r="AI41" s="987"/>
      <c r="AJ41" s="996">
        <v>3</v>
      </c>
      <c r="AK41" s="997"/>
      <c r="AL41" s="998" t="s">
        <v>437</v>
      </c>
      <c r="AM41" s="998"/>
      <c r="AN41" s="996">
        <v>1</v>
      </c>
      <c r="AO41" s="997"/>
      <c r="AP41" s="1004" t="s">
        <v>82</v>
      </c>
      <c r="AQ41" s="1005"/>
      <c r="AR41" s="1006"/>
      <c r="AS41" s="1014" t="s">
        <v>327</v>
      </c>
      <c r="AT41" s="986"/>
      <c r="AU41" s="1015"/>
      <c r="AV41" s="237"/>
      <c r="AW41" s="1132"/>
      <c r="AX41" s="441">
        <v>214</v>
      </c>
      <c r="AY41" s="780"/>
      <c r="AZ41" s="1008" t="s">
        <v>51</v>
      </c>
      <c r="BA41" s="1009"/>
      <c r="BB41" s="1010"/>
      <c r="BC41" s="419" t="s">
        <v>455</v>
      </c>
      <c r="BD41" s="353" t="s">
        <v>521</v>
      </c>
      <c r="BE41" s="985" t="s">
        <v>51</v>
      </c>
      <c r="BF41" s="986"/>
      <c r="BG41" s="987"/>
      <c r="BH41" s="996">
        <v>3</v>
      </c>
      <c r="BI41" s="997"/>
      <c r="BJ41" s="998" t="s">
        <v>419</v>
      </c>
      <c r="BK41" s="998"/>
      <c r="BL41" s="996">
        <v>3</v>
      </c>
      <c r="BM41" s="997"/>
      <c r="BN41" s="1004" t="s">
        <v>133</v>
      </c>
      <c r="BO41" s="1005"/>
      <c r="BP41" s="1006"/>
      <c r="BQ41" s="1014" t="s">
        <v>327</v>
      </c>
      <c r="BR41" s="986"/>
      <c r="BS41" s="1015"/>
      <c r="BT41" s="439" t="s">
        <v>502</v>
      </c>
      <c r="BU41" s="1226"/>
      <c r="BV41" s="441">
        <v>312</v>
      </c>
      <c r="BW41" s="1081"/>
      <c r="BX41" s="1007"/>
      <c r="BY41" s="1007"/>
      <c r="BZ41" s="1007"/>
      <c r="CA41" s="527" t="s">
        <v>199</v>
      </c>
      <c r="CB41" s="353" t="s">
        <v>450</v>
      </c>
      <c r="CC41" s="985" t="s">
        <v>83</v>
      </c>
      <c r="CD41" s="986"/>
      <c r="CE41" s="987"/>
      <c r="CF41" s="996">
        <v>0</v>
      </c>
      <c r="CG41" s="997"/>
      <c r="CH41" s="998" t="s">
        <v>437</v>
      </c>
      <c r="CI41" s="998"/>
      <c r="CJ41" s="996">
        <v>7</v>
      </c>
      <c r="CK41" s="997"/>
      <c r="CL41" s="1004" t="s">
        <v>152</v>
      </c>
      <c r="CM41" s="1005"/>
      <c r="CN41" s="1006"/>
      <c r="CO41" s="1014" t="s">
        <v>134</v>
      </c>
      <c r="CP41" s="986"/>
      <c r="CQ41" s="1015"/>
      <c r="CR41" s="237"/>
      <c r="CS41" s="116"/>
      <c r="CT41" s="116"/>
      <c r="CU41" s="116"/>
      <c r="CV41" s="116"/>
      <c r="CW41" s="116"/>
    </row>
    <row r="42" spans="1:101" ht="13.5" customHeight="1">
      <c r="A42" s="941"/>
      <c r="B42" s="248">
        <v>78</v>
      </c>
      <c r="C42" s="1081"/>
      <c r="D42" s="1234"/>
      <c r="E42" s="1234"/>
      <c r="F42" s="1234"/>
      <c r="G42" s="366" t="s">
        <v>417</v>
      </c>
      <c r="H42" s="353" t="s">
        <v>456</v>
      </c>
      <c r="I42" s="1082" t="s">
        <v>302</v>
      </c>
      <c r="J42" s="1061"/>
      <c r="K42" s="1061"/>
      <c r="L42" s="998">
        <v>0</v>
      </c>
      <c r="M42" s="998"/>
      <c r="N42" s="998" t="s">
        <v>419</v>
      </c>
      <c r="O42" s="998"/>
      <c r="P42" s="998">
        <v>1</v>
      </c>
      <c r="Q42" s="998"/>
      <c r="R42" s="1060" t="s">
        <v>313</v>
      </c>
      <c r="S42" s="1061"/>
      <c r="T42" s="1061"/>
      <c r="U42" s="1076" t="s">
        <v>305</v>
      </c>
      <c r="V42" s="1044"/>
      <c r="W42" s="1077"/>
      <c r="X42" s="250"/>
      <c r="Y42" s="1246"/>
      <c r="Z42" s="222">
        <v>155</v>
      </c>
      <c r="AA42" s="1081"/>
      <c r="AB42" s="1102"/>
      <c r="AC42" s="1103"/>
      <c r="AD42" s="1104"/>
      <c r="AE42" s="353" t="s">
        <v>444</v>
      </c>
      <c r="AF42" s="353">
        <v>0.5625</v>
      </c>
      <c r="AG42" s="985" t="s">
        <v>327</v>
      </c>
      <c r="AH42" s="986"/>
      <c r="AI42" s="987"/>
      <c r="AJ42" s="996">
        <v>1</v>
      </c>
      <c r="AK42" s="997"/>
      <c r="AL42" s="998" t="s">
        <v>425</v>
      </c>
      <c r="AM42" s="998"/>
      <c r="AN42" s="996">
        <v>3</v>
      </c>
      <c r="AO42" s="997"/>
      <c r="AP42" s="1004" t="s">
        <v>329</v>
      </c>
      <c r="AQ42" s="1005"/>
      <c r="AR42" s="1006"/>
      <c r="AS42" s="1014" t="s">
        <v>82</v>
      </c>
      <c r="AT42" s="986"/>
      <c r="AU42" s="1015"/>
      <c r="AV42" s="237"/>
      <c r="AW42" s="1132"/>
      <c r="AX42" s="441">
        <v>215</v>
      </c>
      <c r="AY42" s="780"/>
      <c r="AZ42" s="1102"/>
      <c r="BA42" s="1103"/>
      <c r="BB42" s="1104"/>
      <c r="BC42" s="421" t="s">
        <v>420</v>
      </c>
      <c r="BD42" s="353" t="s">
        <v>456</v>
      </c>
      <c r="BE42" s="985" t="s">
        <v>327</v>
      </c>
      <c r="BF42" s="986"/>
      <c r="BG42" s="987"/>
      <c r="BH42" s="996">
        <v>0</v>
      </c>
      <c r="BI42" s="997"/>
      <c r="BJ42" s="998" t="s">
        <v>419</v>
      </c>
      <c r="BK42" s="998"/>
      <c r="BL42" s="996">
        <v>5</v>
      </c>
      <c r="BM42" s="997"/>
      <c r="BN42" s="1004" t="s">
        <v>332</v>
      </c>
      <c r="BO42" s="1005"/>
      <c r="BP42" s="1006"/>
      <c r="BQ42" s="1014" t="s">
        <v>51</v>
      </c>
      <c r="BR42" s="986"/>
      <c r="BS42" s="1015"/>
      <c r="BT42" s="439" t="s">
        <v>502</v>
      </c>
      <c r="BU42" s="1226"/>
      <c r="BV42" s="441">
        <v>313</v>
      </c>
      <c r="BW42" s="1081"/>
      <c r="BX42" s="1007" t="s">
        <v>140</v>
      </c>
      <c r="BY42" s="1007"/>
      <c r="BZ42" s="1007"/>
      <c r="CA42" s="374" t="s">
        <v>522</v>
      </c>
      <c r="CB42" s="353" t="s">
        <v>422</v>
      </c>
      <c r="CC42" s="985" t="s">
        <v>321</v>
      </c>
      <c r="CD42" s="986"/>
      <c r="CE42" s="987"/>
      <c r="CF42" s="996">
        <v>1</v>
      </c>
      <c r="CG42" s="997"/>
      <c r="CH42" s="998" t="s">
        <v>419</v>
      </c>
      <c r="CI42" s="998"/>
      <c r="CJ42" s="996">
        <v>4</v>
      </c>
      <c r="CK42" s="997"/>
      <c r="CL42" s="1004" t="s">
        <v>323</v>
      </c>
      <c r="CM42" s="1005"/>
      <c r="CN42" s="1006"/>
      <c r="CO42" s="1014" t="s">
        <v>82</v>
      </c>
      <c r="CP42" s="986"/>
      <c r="CQ42" s="1015"/>
      <c r="CR42" s="237"/>
      <c r="CS42" s="116"/>
      <c r="CT42" s="116"/>
      <c r="CU42" s="116"/>
      <c r="CV42" s="116"/>
      <c r="CW42" s="116"/>
    </row>
    <row r="43" spans="1:101" ht="13.5" customHeight="1" thickBot="1">
      <c r="A43" s="941"/>
      <c r="B43" s="248">
        <v>79</v>
      </c>
      <c r="C43" s="1081"/>
      <c r="D43" s="1234"/>
      <c r="E43" s="1234"/>
      <c r="F43" s="1234"/>
      <c r="G43" s="366" t="s">
        <v>417</v>
      </c>
      <c r="H43" s="353" t="s">
        <v>422</v>
      </c>
      <c r="I43" s="1043" t="s">
        <v>305</v>
      </c>
      <c r="J43" s="1044"/>
      <c r="K43" s="1045"/>
      <c r="L43" s="998">
        <v>3</v>
      </c>
      <c r="M43" s="998"/>
      <c r="N43" s="998" t="s">
        <v>425</v>
      </c>
      <c r="O43" s="998"/>
      <c r="P43" s="998">
        <v>3</v>
      </c>
      <c r="Q43" s="998"/>
      <c r="R43" s="1060" t="s">
        <v>312</v>
      </c>
      <c r="S43" s="1061"/>
      <c r="T43" s="1061"/>
      <c r="U43" s="1076" t="s">
        <v>313</v>
      </c>
      <c r="V43" s="1044"/>
      <c r="W43" s="1077"/>
      <c r="X43" s="116"/>
      <c r="Y43" s="1246"/>
      <c r="Z43" s="222">
        <v>156</v>
      </c>
      <c r="AA43" s="1081"/>
      <c r="AB43" s="1011"/>
      <c r="AC43" s="1012"/>
      <c r="AD43" s="1013"/>
      <c r="AE43" s="353" t="s">
        <v>431</v>
      </c>
      <c r="AF43" s="353">
        <v>0.64583333333333337</v>
      </c>
      <c r="AG43" s="985" t="s">
        <v>317</v>
      </c>
      <c r="AH43" s="986"/>
      <c r="AI43" s="987"/>
      <c r="AJ43" s="996">
        <v>0</v>
      </c>
      <c r="AK43" s="997"/>
      <c r="AL43" s="998" t="s">
        <v>425</v>
      </c>
      <c r="AM43" s="998"/>
      <c r="AN43" s="996">
        <v>4</v>
      </c>
      <c r="AO43" s="997"/>
      <c r="AP43" s="1004" t="s">
        <v>319</v>
      </c>
      <c r="AQ43" s="1005"/>
      <c r="AR43" s="1006"/>
      <c r="AS43" s="1014" t="s">
        <v>329</v>
      </c>
      <c r="AT43" s="986"/>
      <c r="AU43" s="1015"/>
      <c r="AV43" s="237" t="s">
        <v>754</v>
      </c>
      <c r="AW43" s="1133"/>
      <c r="AX43" s="444">
        <v>216</v>
      </c>
      <c r="AY43" s="895"/>
      <c r="AZ43" s="1190"/>
      <c r="BA43" s="1191"/>
      <c r="BB43" s="1192"/>
      <c r="BC43" s="428" t="s">
        <v>199</v>
      </c>
      <c r="BD43" s="361" t="s">
        <v>439</v>
      </c>
      <c r="BE43" s="988" t="s">
        <v>138</v>
      </c>
      <c r="BF43" s="989"/>
      <c r="BG43" s="990"/>
      <c r="BH43" s="991">
        <v>3</v>
      </c>
      <c r="BI43" s="992"/>
      <c r="BJ43" s="1072" t="s">
        <v>437</v>
      </c>
      <c r="BK43" s="1072"/>
      <c r="BL43" s="991">
        <v>1</v>
      </c>
      <c r="BM43" s="992"/>
      <c r="BN43" s="993" t="s">
        <v>143</v>
      </c>
      <c r="BO43" s="994"/>
      <c r="BP43" s="995"/>
      <c r="BQ43" s="1019" t="s">
        <v>332</v>
      </c>
      <c r="BR43" s="989"/>
      <c r="BS43" s="1020"/>
      <c r="BT43" s="439" t="s">
        <v>502</v>
      </c>
      <c r="BU43" s="1226"/>
      <c r="BV43" s="441">
        <v>314</v>
      </c>
      <c r="BW43" s="1081"/>
      <c r="BX43" s="1007"/>
      <c r="BY43" s="1007"/>
      <c r="BZ43" s="1007"/>
      <c r="CA43" s="526" t="s">
        <v>455</v>
      </c>
      <c r="CB43" s="353" t="s">
        <v>421</v>
      </c>
      <c r="CC43" s="985" t="s">
        <v>82</v>
      </c>
      <c r="CD43" s="986"/>
      <c r="CE43" s="987"/>
      <c r="CF43" s="996">
        <v>2</v>
      </c>
      <c r="CG43" s="997"/>
      <c r="CH43" s="996" t="s">
        <v>419</v>
      </c>
      <c r="CI43" s="997"/>
      <c r="CJ43" s="996">
        <v>1</v>
      </c>
      <c r="CK43" s="997"/>
      <c r="CL43" s="1004" t="s">
        <v>140</v>
      </c>
      <c r="CM43" s="1005"/>
      <c r="CN43" s="1006"/>
      <c r="CO43" s="1014" t="s">
        <v>321</v>
      </c>
      <c r="CP43" s="986"/>
      <c r="CQ43" s="1015"/>
      <c r="CR43" s="237"/>
      <c r="CS43" s="116"/>
      <c r="CT43" s="116"/>
      <c r="CU43" s="116"/>
      <c r="CV43" s="116"/>
      <c r="CW43" s="116"/>
    </row>
    <row r="44" spans="1:101" ht="13.5" customHeight="1">
      <c r="A44" s="941"/>
      <c r="B44" s="248">
        <v>80</v>
      </c>
      <c r="C44" s="1081"/>
      <c r="D44" s="1234" t="s">
        <v>326</v>
      </c>
      <c r="E44" s="1234"/>
      <c r="F44" s="1234"/>
      <c r="G44" s="366" t="s">
        <v>468</v>
      </c>
      <c r="H44" s="353" t="s">
        <v>469</v>
      </c>
      <c r="I44" s="1082" t="s">
        <v>326</v>
      </c>
      <c r="J44" s="1061"/>
      <c r="K44" s="1196"/>
      <c r="L44" s="996">
        <v>4</v>
      </c>
      <c r="M44" s="997"/>
      <c r="N44" s="998" t="s">
        <v>437</v>
      </c>
      <c r="O44" s="998"/>
      <c r="P44" s="996">
        <v>1</v>
      </c>
      <c r="Q44" s="997"/>
      <c r="R44" s="1060" t="s">
        <v>333</v>
      </c>
      <c r="S44" s="1061"/>
      <c r="T44" s="1062"/>
      <c r="U44" s="1076" t="s">
        <v>82</v>
      </c>
      <c r="V44" s="1044"/>
      <c r="W44" s="1077"/>
      <c r="X44" s="116"/>
      <c r="Y44" s="1246"/>
      <c r="Z44" s="222">
        <v>157</v>
      </c>
      <c r="AA44" s="1081"/>
      <c r="AB44" s="1007" t="s">
        <v>140</v>
      </c>
      <c r="AC44" s="1007"/>
      <c r="AD44" s="1007"/>
      <c r="AE44" s="353" t="s">
        <v>522</v>
      </c>
      <c r="AF44" s="353" t="s">
        <v>422</v>
      </c>
      <c r="AG44" s="985" t="s">
        <v>321</v>
      </c>
      <c r="AH44" s="986"/>
      <c r="AI44" s="987"/>
      <c r="AJ44" s="996">
        <v>1</v>
      </c>
      <c r="AK44" s="997"/>
      <c r="AL44" s="998" t="s">
        <v>419</v>
      </c>
      <c r="AM44" s="998"/>
      <c r="AN44" s="996">
        <v>4</v>
      </c>
      <c r="AO44" s="997"/>
      <c r="AP44" s="1004" t="s">
        <v>323</v>
      </c>
      <c r="AQ44" s="1005"/>
      <c r="AR44" s="1006"/>
      <c r="AS44" s="1014" t="s">
        <v>307</v>
      </c>
      <c r="AT44" s="986"/>
      <c r="AU44" s="1015"/>
      <c r="AV44" s="237"/>
      <c r="AW44" s="1131" t="s">
        <v>523</v>
      </c>
      <c r="AX44" s="449">
        <v>239</v>
      </c>
      <c r="AY44" s="806" t="s">
        <v>524</v>
      </c>
      <c r="AZ44" s="1174" t="s">
        <v>525</v>
      </c>
      <c r="BA44" s="1175"/>
      <c r="BB44" s="1176"/>
      <c r="BC44" s="448" t="s">
        <v>407</v>
      </c>
      <c r="BD44" s="359">
        <v>0.52083333333333337</v>
      </c>
      <c r="BE44" s="1124" t="s">
        <v>309</v>
      </c>
      <c r="BF44" s="1125"/>
      <c r="BG44" s="1126"/>
      <c r="BH44" s="1127">
        <v>2</v>
      </c>
      <c r="BI44" s="1128"/>
      <c r="BJ44" s="1187" t="s">
        <v>177</v>
      </c>
      <c r="BK44" s="1187"/>
      <c r="BL44" s="1127">
        <v>5</v>
      </c>
      <c r="BM44" s="1128"/>
      <c r="BN44" s="1193" t="s">
        <v>312</v>
      </c>
      <c r="BO44" s="1186"/>
      <c r="BP44" s="1194"/>
      <c r="BQ44" s="1145" t="s">
        <v>132</v>
      </c>
      <c r="BR44" s="1125"/>
      <c r="BS44" s="1146"/>
      <c r="BT44" s="237"/>
      <c r="BU44" s="1226"/>
      <c r="BV44" s="441">
        <v>315</v>
      </c>
      <c r="BW44" s="1081"/>
      <c r="BX44" s="1007"/>
      <c r="BY44" s="1007"/>
      <c r="BZ44" s="1007"/>
      <c r="CA44" s="527" t="s">
        <v>426</v>
      </c>
      <c r="CB44" s="353" t="s">
        <v>450</v>
      </c>
      <c r="CC44" s="985" t="s">
        <v>311</v>
      </c>
      <c r="CD44" s="986"/>
      <c r="CE44" s="987"/>
      <c r="CF44" s="996">
        <v>1</v>
      </c>
      <c r="CG44" s="997"/>
      <c r="CH44" s="998" t="s">
        <v>437</v>
      </c>
      <c r="CI44" s="998"/>
      <c r="CJ44" s="996">
        <v>0</v>
      </c>
      <c r="CK44" s="997"/>
      <c r="CL44" s="1004" t="s">
        <v>313</v>
      </c>
      <c r="CM44" s="1005"/>
      <c r="CN44" s="1006"/>
      <c r="CO44" s="1014" t="s">
        <v>323</v>
      </c>
      <c r="CP44" s="986"/>
      <c r="CQ44" s="1015"/>
      <c r="CR44" s="237"/>
      <c r="CS44" s="116"/>
      <c r="CT44" s="116"/>
      <c r="CU44" s="116"/>
      <c r="CV44" s="116"/>
      <c r="CW44" s="116"/>
    </row>
    <row r="45" spans="1:101" ht="13.5" customHeight="1">
      <c r="A45" s="941"/>
      <c r="B45" s="248">
        <v>81</v>
      </c>
      <c r="C45" s="1081"/>
      <c r="D45" s="1234"/>
      <c r="E45" s="1234"/>
      <c r="F45" s="1234"/>
      <c r="G45" s="366" t="s">
        <v>438</v>
      </c>
      <c r="H45" s="353" t="s">
        <v>454</v>
      </c>
      <c r="I45" s="1082" t="s">
        <v>131</v>
      </c>
      <c r="J45" s="1061"/>
      <c r="K45" s="1196"/>
      <c r="L45" s="996">
        <v>4</v>
      </c>
      <c r="M45" s="997"/>
      <c r="N45" s="998" t="s">
        <v>437</v>
      </c>
      <c r="O45" s="998"/>
      <c r="P45" s="996">
        <v>0</v>
      </c>
      <c r="Q45" s="997"/>
      <c r="R45" s="1060" t="s">
        <v>82</v>
      </c>
      <c r="S45" s="1061"/>
      <c r="T45" s="1062"/>
      <c r="U45" s="1076" t="s">
        <v>10</v>
      </c>
      <c r="V45" s="1044"/>
      <c r="W45" s="1077"/>
      <c r="X45" s="350"/>
      <c r="Y45" s="1246"/>
      <c r="Z45" s="222">
        <v>158</v>
      </c>
      <c r="AA45" s="1081"/>
      <c r="AB45" s="1007"/>
      <c r="AC45" s="1007"/>
      <c r="AD45" s="1007"/>
      <c r="AE45" s="353" t="s">
        <v>426</v>
      </c>
      <c r="AF45" s="353" t="s">
        <v>516</v>
      </c>
      <c r="AG45" s="985" t="s">
        <v>302</v>
      </c>
      <c r="AH45" s="986"/>
      <c r="AI45" s="987"/>
      <c r="AJ45" s="996">
        <v>3</v>
      </c>
      <c r="AK45" s="997"/>
      <c r="AL45" s="998" t="s">
        <v>437</v>
      </c>
      <c r="AM45" s="998"/>
      <c r="AN45" s="996">
        <v>1</v>
      </c>
      <c r="AO45" s="997"/>
      <c r="AP45" s="1004" t="s">
        <v>307</v>
      </c>
      <c r="AQ45" s="1005"/>
      <c r="AR45" s="1006"/>
      <c r="AS45" s="1014" t="s">
        <v>323</v>
      </c>
      <c r="AT45" s="986"/>
      <c r="AU45" s="1015"/>
      <c r="AV45" s="237"/>
      <c r="AW45" s="1132"/>
      <c r="AX45" s="441">
        <v>240</v>
      </c>
      <c r="AY45" s="780"/>
      <c r="AZ45" s="1177"/>
      <c r="BA45" s="1178"/>
      <c r="BB45" s="1179"/>
      <c r="BC45" s="461" t="s">
        <v>176</v>
      </c>
      <c r="BD45" s="401">
        <v>0.60416666666666663</v>
      </c>
      <c r="BE45" s="1088" t="s">
        <v>132</v>
      </c>
      <c r="BF45" s="1086"/>
      <c r="BG45" s="1089"/>
      <c r="BH45" s="1228">
        <v>1</v>
      </c>
      <c r="BI45" s="1229"/>
      <c r="BJ45" s="1090" t="s">
        <v>177</v>
      </c>
      <c r="BK45" s="1090"/>
      <c r="BL45" s="1228">
        <v>2</v>
      </c>
      <c r="BM45" s="1229"/>
      <c r="BN45" s="1164" t="s">
        <v>83</v>
      </c>
      <c r="BO45" s="1130"/>
      <c r="BP45" s="1248"/>
      <c r="BQ45" s="1014" t="s">
        <v>305</v>
      </c>
      <c r="BR45" s="986"/>
      <c r="BS45" s="1015"/>
      <c r="BT45" s="237"/>
      <c r="BU45" s="1226"/>
      <c r="BV45" s="441">
        <v>318</v>
      </c>
      <c r="BW45" s="1081"/>
      <c r="BX45" s="1007" t="s">
        <v>326</v>
      </c>
      <c r="BY45" s="1007"/>
      <c r="BZ45" s="1007"/>
      <c r="CA45" s="527" t="s">
        <v>444</v>
      </c>
      <c r="CB45" s="353" t="s">
        <v>424</v>
      </c>
      <c r="CC45" s="985" t="s">
        <v>464</v>
      </c>
      <c r="CD45" s="986"/>
      <c r="CE45" s="987"/>
      <c r="CF45" s="996">
        <v>1</v>
      </c>
      <c r="CG45" s="997"/>
      <c r="CH45" s="998" t="s">
        <v>425</v>
      </c>
      <c r="CI45" s="998"/>
      <c r="CJ45" s="996">
        <v>2</v>
      </c>
      <c r="CK45" s="997"/>
      <c r="CL45" s="1004" t="s">
        <v>443</v>
      </c>
      <c r="CM45" s="1005"/>
      <c r="CN45" s="1006"/>
      <c r="CO45" s="1014" t="s">
        <v>327</v>
      </c>
      <c r="CP45" s="986"/>
      <c r="CQ45" s="1015"/>
      <c r="CR45" s="467"/>
      <c r="CS45" s="251"/>
      <c r="CT45" s="251"/>
    </row>
    <row r="46" spans="1:101" ht="13.5" customHeight="1">
      <c r="A46" s="941"/>
      <c r="B46" s="252">
        <v>82</v>
      </c>
      <c r="C46" s="1117"/>
      <c r="D46" s="1234"/>
      <c r="E46" s="1234"/>
      <c r="F46" s="1234"/>
      <c r="G46" s="352" t="s">
        <v>199</v>
      </c>
      <c r="H46" s="361" t="s">
        <v>439</v>
      </c>
      <c r="I46" s="1043" t="s">
        <v>10</v>
      </c>
      <c r="J46" s="1044"/>
      <c r="K46" s="1045"/>
      <c r="L46" s="998">
        <v>3</v>
      </c>
      <c r="M46" s="998"/>
      <c r="N46" s="998" t="s">
        <v>437</v>
      </c>
      <c r="O46" s="998"/>
      <c r="P46" s="998">
        <v>1</v>
      </c>
      <c r="Q46" s="998"/>
      <c r="R46" s="1244" t="s">
        <v>150</v>
      </c>
      <c r="S46" s="1044"/>
      <c r="T46" s="1077"/>
      <c r="U46" s="1076" t="s">
        <v>326</v>
      </c>
      <c r="V46" s="1044"/>
      <c r="W46" s="1077"/>
      <c r="X46" s="350"/>
      <c r="Y46" s="1246"/>
      <c r="Z46" s="222">
        <v>159</v>
      </c>
      <c r="AA46" s="1081"/>
      <c r="AB46" s="1007" t="s">
        <v>83</v>
      </c>
      <c r="AC46" s="1007"/>
      <c r="AD46" s="1007"/>
      <c r="AE46" s="353" t="s">
        <v>176</v>
      </c>
      <c r="AF46" s="353" t="s">
        <v>183</v>
      </c>
      <c r="AG46" s="985" t="s">
        <v>138</v>
      </c>
      <c r="AH46" s="986"/>
      <c r="AI46" s="987"/>
      <c r="AJ46" s="996">
        <v>1</v>
      </c>
      <c r="AK46" s="997"/>
      <c r="AL46" s="998" t="s">
        <v>177</v>
      </c>
      <c r="AM46" s="998"/>
      <c r="AN46" s="996">
        <v>3</v>
      </c>
      <c r="AO46" s="997"/>
      <c r="AP46" s="1004" t="s">
        <v>83</v>
      </c>
      <c r="AQ46" s="1005"/>
      <c r="AR46" s="1006"/>
      <c r="AS46" s="1014" t="s">
        <v>310</v>
      </c>
      <c r="AT46" s="986"/>
      <c r="AU46" s="1015"/>
      <c r="AV46" s="237"/>
      <c r="AW46" s="1132"/>
      <c r="AX46" s="441">
        <v>241</v>
      </c>
      <c r="AY46" s="780"/>
      <c r="AZ46" s="1177"/>
      <c r="BA46" s="1178"/>
      <c r="BB46" s="1179"/>
      <c r="BC46" s="462" t="s">
        <v>407</v>
      </c>
      <c r="BD46" s="353">
        <v>0.6875</v>
      </c>
      <c r="BE46" s="985" t="s">
        <v>305</v>
      </c>
      <c r="BF46" s="986"/>
      <c r="BG46" s="987"/>
      <c r="BH46" s="998">
        <v>4</v>
      </c>
      <c r="BI46" s="998"/>
      <c r="BJ46" s="998" t="s">
        <v>177</v>
      </c>
      <c r="BK46" s="998"/>
      <c r="BL46" s="998">
        <v>2</v>
      </c>
      <c r="BM46" s="998"/>
      <c r="BN46" s="1004" t="s">
        <v>310</v>
      </c>
      <c r="BO46" s="1005"/>
      <c r="BP46" s="1005"/>
      <c r="BQ46" s="1014" t="s">
        <v>83</v>
      </c>
      <c r="BR46" s="986"/>
      <c r="BS46" s="1015"/>
      <c r="BT46" s="237"/>
      <c r="BU46" s="1226"/>
      <c r="BV46" s="441">
        <v>319</v>
      </c>
      <c r="BW46" s="1081"/>
      <c r="BX46" s="1007"/>
      <c r="BY46" s="1007"/>
      <c r="BZ46" s="1007"/>
      <c r="CA46" s="527" t="s">
        <v>444</v>
      </c>
      <c r="CB46" s="353" t="s">
        <v>504</v>
      </c>
      <c r="CC46" s="985" t="s">
        <v>327</v>
      </c>
      <c r="CD46" s="986"/>
      <c r="CE46" s="987"/>
      <c r="CF46" s="996">
        <v>5</v>
      </c>
      <c r="CG46" s="997"/>
      <c r="CH46" s="998" t="s">
        <v>425</v>
      </c>
      <c r="CI46" s="998"/>
      <c r="CJ46" s="996">
        <v>1</v>
      </c>
      <c r="CK46" s="997"/>
      <c r="CL46" s="1004" t="s">
        <v>329</v>
      </c>
      <c r="CM46" s="1005"/>
      <c r="CN46" s="1006"/>
      <c r="CO46" s="1014" t="s">
        <v>443</v>
      </c>
      <c r="CP46" s="986"/>
      <c r="CQ46" s="1015"/>
      <c r="CR46" s="237"/>
      <c r="CS46" s="251"/>
      <c r="CT46" s="251"/>
      <c r="CU46" s="116"/>
      <c r="CV46" s="116"/>
      <c r="CW46" s="116"/>
    </row>
    <row r="47" spans="1:101" ht="13.5" customHeight="1">
      <c r="A47" s="941"/>
      <c r="B47" s="252">
        <v>83</v>
      </c>
      <c r="C47" s="378"/>
      <c r="D47" s="385"/>
      <c r="E47" s="386"/>
      <c r="F47" s="387"/>
      <c r="G47" s="352" t="s">
        <v>446</v>
      </c>
      <c r="H47" s="361"/>
      <c r="I47" s="1082" t="s">
        <v>307</v>
      </c>
      <c r="J47" s="1061"/>
      <c r="K47" s="1196"/>
      <c r="L47" s="996"/>
      <c r="M47" s="997"/>
      <c r="N47" s="998" t="s">
        <v>461</v>
      </c>
      <c r="O47" s="998"/>
      <c r="P47" s="996"/>
      <c r="Q47" s="997"/>
      <c r="R47" s="1060" t="s">
        <v>311</v>
      </c>
      <c r="S47" s="1061"/>
      <c r="T47" s="1062"/>
      <c r="U47" s="1241"/>
      <c r="V47" s="1242"/>
      <c r="W47" s="1243"/>
      <c r="X47" s="350" t="s">
        <v>526</v>
      </c>
      <c r="Y47" s="1246"/>
      <c r="Z47" s="222">
        <v>160</v>
      </c>
      <c r="AA47" s="1081"/>
      <c r="AB47" s="1007"/>
      <c r="AC47" s="1007"/>
      <c r="AD47" s="1007"/>
      <c r="AE47" s="353" t="s">
        <v>407</v>
      </c>
      <c r="AF47" s="353" t="s">
        <v>179</v>
      </c>
      <c r="AG47" s="985" t="s">
        <v>310</v>
      </c>
      <c r="AH47" s="986"/>
      <c r="AI47" s="987"/>
      <c r="AJ47" s="996">
        <v>0</v>
      </c>
      <c r="AK47" s="997"/>
      <c r="AL47" s="998" t="s">
        <v>177</v>
      </c>
      <c r="AM47" s="998"/>
      <c r="AN47" s="996">
        <v>4</v>
      </c>
      <c r="AO47" s="997"/>
      <c r="AP47" s="1004" t="s">
        <v>312</v>
      </c>
      <c r="AQ47" s="1005"/>
      <c r="AR47" s="1006"/>
      <c r="AS47" s="1014" t="s">
        <v>152</v>
      </c>
      <c r="AT47" s="986"/>
      <c r="AU47" s="1015"/>
      <c r="AV47" s="237"/>
      <c r="AW47" s="1132"/>
      <c r="AX47" s="441">
        <v>242</v>
      </c>
      <c r="AY47" s="780"/>
      <c r="AZ47" s="1177" t="s">
        <v>20</v>
      </c>
      <c r="BA47" s="1178"/>
      <c r="BB47" s="1179"/>
      <c r="BC47" s="463" t="s">
        <v>178</v>
      </c>
      <c r="BD47" s="353">
        <v>0.39583333333333331</v>
      </c>
      <c r="BE47" s="985" t="s">
        <v>149</v>
      </c>
      <c r="BF47" s="986"/>
      <c r="BG47" s="987"/>
      <c r="BH47" s="996">
        <v>2</v>
      </c>
      <c r="BI47" s="997"/>
      <c r="BJ47" s="998" t="s">
        <v>177</v>
      </c>
      <c r="BK47" s="998"/>
      <c r="BL47" s="996">
        <v>1</v>
      </c>
      <c r="BM47" s="997"/>
      <c r="BN47" s="1004" t="s">
        <v>133</v>
      </c>
      <c r="BO47" s="1005"/>
      <c r="BP47" s="1006"/>
      <c r="BQ47" s="1014" t="s">
        <v>329</v>
      </c>
      <c r="BR47" s="986"/>
      <c r="BS47" s="1015"/>
      <c r="BT47" s="116"/>
      <c r="BU47" s="1226"/>
      <c r="BV47" s="441">
        <v>320</v>
      </c>
      <c r="BW47" s="1081"/>
      <c r="BX47" s="1008" t="s">
        <v>307</v>
      </c>
      <c r="BY47" s="1009"/>
      <c r="BZ47" s="1010"/>
      <c r="CA47" s="527" t="s">
        <v>465</v>
      </c>
      <c r="CB47" s="353" t="s">
        <v>467</v>
      </c>
      <c r="CC47" s="985" t="s">
        <v>302</v>
      </c>
      <c r="CD47" s="986"/>
      <c r="CE47" s="987"/>
      <c r="CF47" s="996">
        <v>3</v>
      </c>
      <c r="CG47" s="997"/>
      <c r="CH47" s="996" t="s">
        <v>461</v>
      </c>
      <c r="CI47" s="997"/>
      <c r="CJ47" s="996">
        <v>3</v>
      </c>
      <c r="CK47" s="997"/>
      <c r="CL47" s="1004" t="s">
        <v>307</v>
      </c>
      <c r="CM47" s="1005"/>
      <c r="CN47" s="1006"/>
      <c r="CO47" s="1014" t="s">
        <v>316</v>
      </c>
      <c r="CP47" s="986"/>
      <c r="CQ47" s="1015"/>
      <c r="CR47" s="237"/>
      <c r="CS47" s="251"/>
      <c r="CT47" s="251"/>
      <c r="CU47" s="116"/>
      <c r="CV47" s="116"/>
      <c r="CW47" s="116"/>
    </row>
    <row r="48" spans="1:101" ht="13.5" customHeight="1" thickBot="1">
      <c r="A48" s="942"/>
      <c r="B48" s="354">
        <v>84</v>
      </c>
      <c r="C48" s="382"/>
      <c r="D48" s="1230"/>
      <c r="E48" s="1231"/>
      <c r="F48" s="1232"/>
      <c r="G48" s="383" t="s">
        <v>431</v>
      </c>
      <c r="H48" s="384"/>
      <c r="I48" s="1046" t="s">
        <v>319</v>
      </c>
      <c r="J48" s="1047"/>
      <c r="K48" s="1233"/>
      <c r="L48" s="1002"/>
      <c r="M48" s="1003"/>
      <c r="N48" s="1002" t="s">
        <v>437</v>
      </c>
      <c r="O48" s="1003"/>
      <c r="P48" s="1002"/>
      <c r="Q48" s="1003"/>
      <c r="R48" s="1048" t="s">
        <v>321</v>
      </c>
      <c r="S48" s="1047"/>
      <c r="T48" s="1209"/>
      <c r="U48" s="1073"/>
      <c r="V48" s="1074"/>
      <c r="W48" s="1075"/>
      <c r="X48" s="350" t="s">
        <v>527</v>
      </c>
      <c r="Y48" s="1246"/>
      <c r="Z48" s="222">
        <v>161</v>
      </c>
      <c r="AA48" s="1081"/>
      <c r="AB48" s="1007"/>
      <c r="AC48" s="1007"/>
      <c r="AD48" s="1007"/>
      <c r="AE48" s="353" t="s">
        <v>176</v>
      </c>
      <c r="AF48" s="353" t="s">
        <v>180</v>
      </c>
      <c r="AG48" s="985" t="s">
        <v>132</v>
      </c>
      <c r="AH48" s="986"/>
      <c r="AI48" s="987"/>
      <c r="AJ48" s="996">
        <v>0</v>
      </c>
      <c r="AK48" s="997"/>
      <c r="AL48" s="998" t="s">
        <v>177</v>
      </c>
      <c r="AM48" s="998"/>
      <c r="AN48" s="996">
        <v>1</v>
      </c>
      <c r="AO48" s="997"/>
      <c r="AP48" s="1004" t="s">
        <v>152</v>
      </c>
      <c r="AQ48" s="1005"/>
      <c r="AR48" s="1006"/>
      <c r="AS48" s="1014" t="s">
        <v>138</v>
      </c>
      <c r="AT48" s="986"/>
      <c r="AU48" s="1015"/>
      <c r="AV48" s="237"/>
      <c r="AW48" s="1132"/>
      <c r="AX48" s="441">
        <v>243</v>
      </c>
      <c r="AY48" s="780"/>
      <c r="AZ48" s="1177"/>
      <c r="BA48" s="1178"/>
      <c r="BB48" s="1179"/>
      <c r="BC48" s="462" t="s">
        <v>377</v>
      </c>
      <c r="BD48" s="353">
        <v>0.45833333333333331</v>
      </c>
      <c r="BE48" s="985" t="s">
        <v>329</v>
      </c>
      <c r="BF48" s="986"/>
      <c r="BG48" s="987"/>
      <c r="BH48" s="998">
        <v>2</v>
      </c>
      <c r="BI48" s="998"/>
      <c r="BJ48" s="998" t="s">
        <v>177</v>
      </c>
      <c r="BK48" s="998"/>
      <c r="BL48" s="998">
        <v>27</v>
      </c>
      <c r="BM48" s="998"/>
      <c r="BN48" s="1004" t="s">
        <v>332</v>
      </c>
      <c r="BO48" s="1005"/>
      <c r="BP48" s="1005"/>
      <c r="BQ48" s="1014" t="s">
        <v>149</v>
      </c>
      <c r="BR48" s="986"/>
      <c r="BS48" s="1015"/>
      <c r="BT48" s="116"/>
      <c r="BU48" s="1226"/>
      <c r="BV48" s="441">
        <v>316</v>
      </c>
      <c r="BW48" s="1081"/>
      <c r="BX48" s="1102"/>
      <c r="BY48" s="1103"/>
      <c r="BZ48" s="1104"/>
      <c r="CA48" s="527" t="s">
        <v>459</v>
      </c>
      <c r="CB48" s="353" t="s">
        <v>809</v>
      </c>
      <c r="CC48" s="985" t="s">
        <v>316</v>
      </c>
      <c r="CD48" s="986"/>
      <c r="CE48" s="987"/>
      <c r="CF48" s="996">
        <v>3</v>
      </c>
      <c r="CG48" s="997"/>
      <c r="CH48" s="998" t="s">
        <v>461</v>
      </c>
      <c r="CI48" s="998"/>
      <c r="CJ48" s="996">
        <v>0</v>
      </c>
      <c r="CK48" s="997"/>
      <c r="CL48" s="1004" t="s">
        <v>318</v>
      </c>
      <c r="CM48" s="1005"/>
      <c r="CN48" s="1006"/>
      <c r="CO48" s="1014" t="s">
        <v>305</v>
      </c>
      <c r="CP48" s="986"/>
      <c r="CQ48" s="1015"/>
      <c r="CR48" s="237"/>
      <c r="CS48" s="116"/>
      <c r="CT48" s="116"/>
      <c r="CU48" s="116"/>
      <c r="CV48" s="116"/>
      <c r="CW48" s="116"/>
    </row>
    <row r="49" spans="1:101" ht="13.5" customHeight="1">
      <c r="A49" s="940" t="s">
        <v>528</v>
      </c>
      <c r="B49" s="248">
        <v>85</v>
      </c>
      <c r="C49" s="1197" t="s">
        <v>529</v>
      </c>
      <c r="D49" s="1168" t="s">
        <v>530</v>
      </c>
      <c r="E49" s="1169"/>
      <c r="F49" s="1170"/>
      <c r="G49" s="352" t="s">
        <v>470</v>
      </c>
      <c r="H49" s="353">
        <v>0.5625</v>
      </c>
      <c r="I49" s="1043" t="s">
        <v>133</v>
      </c>
      <c r="J49" s="1044"/>
      <c r="K49" s="1045"/>
      <c r="L49" s="996">
        <v>1</v>
      </c>
      <c r="M49" s="997"/>
      <c r="N49" s="996" t="s">
        <v>425</v>
      </c>
      <c r="O49" s="997"/>
      <c r="P49" s="996">
        <v>0</v>
      </c>
      <c r="Q49" s="997"/>
      <c r="R49" s="1060" t="s">
        <v>140</v>
      </c>
      <c r="S49" s="1061"/>
      <c r="T49" s="1062"/>
      <c r="U49" s="1076" t="s">
        <v>464</v>
      </c>
      <c r="V49" s="1044"/>
      <c r="W49" s="1077"/>
      <c r="Y49" s="1246"/>
      <c r="Z49" s="222">
        <v>162</v>
      </c>
      <c r="AA49" s="1117"/>
      <c r="AB49" s="1007"/>
      <c r="AC49" s="1007"/>
      <c r="AD49" s="1007"/>
      <c r="AE49" s="353" t="s">
        <v>390</v>
      </c>
      <c r="AF49" s="353" t="s">
        <v>181</v>
      </c>
      <c r="AG49" s="985" t="s">
        <v>322</v>
      </c>
      <c r="AH49" s="986"/>
      <c r="AI49" s="987"/>
      <c r="AJ49" s="996">
        <v>4</v>
      </c>
      <c r="AK49" s="997"/>
      <c r="AL49" s="998" t="s">
        <v>177</v>
      </c>
      <c r="AM49" s="998"/>
      <c r="AN49" s="996">
        <v>1</v>
      </c>
      <c r="AO49" s="997"/>
      <c r="AP49" s="1004" t="s">
        <v>324</v>
      </c>
      <c r="AQ49" s="1005"/>
      <c r="AR49" s="1006"/>
      <c r="AS49" s="1014" t="s">
        <v>83</v>
      </c>
      <c r="AT49" s="986"/>
      <c r="AU49" s="1015"/>
      <c r="AV49" s="237"/>
      <c r="AW49" s="1132"/>
      <c r="AX49" s="441">
        <v>244</v>
      </c>
      <c r="AY49" s="780"/>
      <c r="AZ49" s="396"/>
      <c r="BA49" s="397"/>
      <c r="BB49" s="398"/>
      <c r="BC49" s="464" t="s">
        <v>390</v>
      </c>
      <c r="BD49" s="353" t="s">
        <v>179</v>
      </c>
      <c r="BE49" s="985" t="s">
        <v>319</v>
      </c>
      <c r="BF49" s="986"/>
      <c r="BG49" s="987"/>
      <c r="BH49" s="996"/>
      <c r="BI49" s="997"/>
      <c r="BJ49" s="998" t="s">
        <v>177</v>
      </c>
      <c r="BK49" s="998"/>
      <c r="BL49" s="996"/>
      <c r="BM49" s="997"/>
      <c r="BN49" s="1004" t="s">
        <v>323</v>
      </c>
      <c r="BO49" s="1005"/>
      <c r="BP49" s="1006"/>
      <c r="BQ49" s="1014" t="s">
        <v>129</v>
      </c>
      <c r="BR49" s="986"/>
      <c r="BS49" s="1015"/>
      <c r="BT49" s="116"/>
      <c r="BU49" s="1226"/>
      <c r="BV49" s="441">
        <v>321</v>
      </c>
      <c r="BW49" s="1117"/>
      <c r="BX49" s="1011"/>
      <c r="BY49" s="1012"/>
      <c r="BZ49" s="1013"/>
      <c r="CA49" s="527" t="s">
        <v>446</v>
      </c>
      <c r="CB49" s="353" t="s">
        <v>391</v>
      </c>
      <c r="CC49" s="985" t="s">
        <v>305</v>
      </c>
      <c r="CD49" s="986"/>
      <c r="CE49" s="987"/>
      <c r="CF49" s="996">
        <v>8</v>
      </c>
      <c r="CG49" s="997"/>
      <c r="CH49" s="996" t="s">
        <v>425</v>
      </c>
      <c r="CI49" s="997"/>
      <c r="CJ49" s="996">
        <v>3</v>
      </c>
      <c r="CK49" s="997"/>
      <c r="CL49" s="1004" t="s">
        <v>309</v>
      </c>
      <c r="CM49" s="1005"/>
      <c r="CN49" s="1006"/>
      <c r="CO49" s="1014" t="s">
        <v>307</v>
      </c>
      <c r="CP49" s="986"/>
      <c r="CQ49" s="1015"/>
      <c r="CR49" s="237"/>
      <c r="CS49" s="116"/>
      <c r="CT49" s="116"/>
      <c r="CU49" s="116"/>
      <c r="CV49" s="116"/>
      <c r="CW49" s="116"/>
    </row>
    <row r="50" spans="1:101" ht="13.5" customHeight="1">
      <c r="A50" s="941"/>
      <c r="B50" s="248">
        <v>86</v>
      </c>
      <c r="C50" s="1081"/>
      <c r="D50" s="1102"/>
      <c r="E50" s="1103"/>
      <c r="F50" s="1104"/>
      <c r="G50" s="352" t="s">
        <v>462</v>
      </c>
      <c r="H50" s="353">
        <v>0.625</v>
      </c>
      <c r="I50" s="1043" t="s">
        <v>326</v>
      </c>
      <c r="J50" s="1044"/>
      <c r="K50" s="1045"/>
      <c r="L50" s="996">
        <v>0</v>
      </c>
      <c r="M50" s="997"/>
      <c r="N50" s="996" t="s">
        <v>461</v>
      </c>
      <c r="O50" s="997"/>
      <c r="P50" s="996">
        <v>3</v>
      </c>
      <c r="Q50" s="997"/>
      <c r="R50" s="1060" t="s">
        <v>332</v>
      </c>
      <c r="S50" s="1061"/>
      <c r="T50" s="1062"/>
      <c r="U50" s="1076" t="s">
        <v>129</v>
      </c>
      <c r="V50" s="1044"/>
      <c r="W50" s="1077"/>
      <c r="X50" s="350"/>
      <c r="Y50" s="1246"/>
      <c r="Z50" s="222">
        <v>163</v>
      </c>
      <c r="AA50" s="1116" t="s">
        <v>531</v>
      </c>
      <c r="AB50" s="1008" t="s">
        <v>140</v>
      </c>
      <c r="AC50" s="1009"/>
      <c r="AD50" s="1010"/>
      <c r="AE50" s="353" t="s">
        <v>442</v>
      </c>
      <c r="AF50" s="353" t="s">
        <v>440</v>
      </c>
      <c r="AG50" s="985" t="s">
        <v>51</v>
      </c>
      <c r="AH50" s="986"/>
      <c r="AI50" s="987"/>
      <c r="AJ50" s="996">
        <v>0</v>
      </c>
      <c r="AK50" s="997"/>
      <c r="AL50" s="998" t="s">
        <v>434</v>
      </c>
      <c r="AM50" s="998"/>
      <c r="AN50" s="996">
        <v>2</v>
      </c>
      <c r="AO50" s="997"/>
      <c r="AP50" s="1004" t="s">
        <v>140</v>
      </c>
      <c r="AQ50" s="1005"/>
      <c r="AR50" s="1006"/>
      <c r="AS50" s="1014" t="s">
        <v>10</v>
      </c>
      <c r="AT50" s="986"/>
      <c r="AU50" s="1015"/>
      <c r="AV50" s="237"/>
      <c r="AW50" s="1132"/>
      <c r="AX50" s="441">
        <v>245</v>
      </c>
      <c r="AY50" s="780"/>
      <c r="AZ50" s="1008" t="s">
        <v>316</v>
      </c>
      <c r="BA50" s="1009"/>
      <c r="BB50" s="1010"/>
      <c r="BC50" s="462" t="s">
        <v>390</v>
      </c>
      <c r="BD50" s="353" t="s">
        <v>183</v>
      </c>
      <c r="BE50" s="985" t="s">
        <v>316</v>
      </c>
      <c r="BF50" s="986"/>
      <c r="BG50" s="987"/>
      <c r="BH50" s="998">
        <v>1</v>
      </c>
      <c r="BI50" s="998"/>
      <c r="BJ50" s="998" t="s">
        <v>177</v>
      </c>
      <c r="BK50" s="998"/>
      <c r="BL50" s="998">
        <v>4</v>
      </c>
      <c r="BM50" s="998"/>
      <c r="BN50" s="1004" t="s">
        <v>322</v>
      </c>
      <c r="BO50" s="1005"/>
      <c r="BP50" s="1005"/>
      <c r="BQ50" s="1014" t="s">
        <v>331</v>
      </c>
      <c r="BR50" s="986"/>
      <c r="BS50" s="1015"/>
      <c r="BT50" s="116"/>
      <c r="BU50" s="1226"/>
      <c r="BV50" s="441">
        <v>322</v>
      </c>
      <c r="BW50" s="1116" t="s">
        <v>532</v>
      </c>
      <c r="BX50" s="1007" t="s">
        <v>533</v>
      </c>
      <c r="BY50" s="1007"/>
      <c r="BZ50" s="1007"/>
      <c r="CA50" s="527" t="s">
        <v>438</v>
      </c>
      <c r="CB50" s="353">
        <v>0.39583333333333331</v>
      </c>
      <c r="CC50" s="985" t="s">
        <v>133</v>
      </c>
      <c r="CD50" s="986"/>
      <c r="CE50" s="987"/>
      <c r="CF50" s="996">
        <v>7</v>
      </c>
      <c r="CG50" s="997"/>
      <c r="CH50" s="996" t="s">
        <v>437</v>
      </c>
      <c r="CI50" s="997"/>
      <c r="CJ50" s="996">
        <v>0</v>
      </c>
      <c r="CK50" s="997"/>
      <c r="CL50" s="1004" t="s">
        <v>129</v>
      </c>
      <c r="CM50" s="1005"/>
      <c r="CN50" s="1006"/>
      <c r="CO50" s="1014" t="s">
        <v>330</v>
      </c>
      <c r="CP50" s="986"/>
      <c r="CQ50" s="1015"/>
      <c r="CR50" s="484"/>
      <c r="CU50" s="116"/>
      <c r="CV50" s="116"/>
      <c r="CW50" s="116"/>
    </row>
    <row r="51" spans="1:101" ht="14.25" customHeight="1">
      <c r="A51" s="941"/>
      <c r="B51" s="248">
        <v>87</v>
      </c>
      <c r="C51" s="1081"/>
      <c r="D51" s="1011"/>
      <c r="E51" s="1012"/>
      <c r="F51" s="1013"/>
      <c r="G51" s="352" t="s">
        <v>442</v>
      </c>
      <c r="H51" s="353">
        <v>0.6875</v>
      </c>
      <c r="I51" s="1043" t="s">
        <v>129</v>
      </c>
      <c r="J51" s="1044"/>
      <c r="K51" s="1045"/>
      <c r="L51" s="996">
        <v>2</v>
      </c>
      <c r="M51" s="997"/>
      <c r="N51" s="996" t="s">
        <v>434</v>
      </c>
      <c r="O51" s="997"/>
      <c r="P51" s="996">
        <v>0</v>
      </c>
      <c r="Q51" s="997"/>
      <c r="R51" s="1060" t="s">
        <v>148</v>
      </c>
      <c r="S51" s="1061"/>
      <c r="T51" s="1062"/>
      <c r="U51" s="1076" t="s">
        <v>332</v>
      </c>
      <c r="V51" s="1044"/>
      <c r="W51" s="1077"/>
      <c r="X51" s="350"/>
      <c r="Y51" s="1246"/>
      <c r="Z51" s="222">
        <v>164</v>
      </c>
      <c r="AA51" s="1081"/>
      <c r="AB51" s="1102"/>
      <c r="AC51" s="1103"/>
      <c r="AD51" s="1104"/>
      <c r="AE51" s="353" t="s">
        <v>432</v>
      </c>
      <c r="AF51" s="353" t="s">
        <v>433</v>
      </c>
      <c r="AG51" s="985" t="s">
        <v>10</v>
      </c>
      <c r="AH51" s="986"/>
      <c r="AI51" s="987"/>
      <c r="AJ51" s="996">
        <v>3</v>
      </c>
      <c r="AK51" s="997"/>
      <c r="AL51" s="998" t="s">
        <v>437</v>
      </c>
      <c r="AM51" s="998"/>
      <c r="AN51" s="996">
        <v>0</v>
      </c>
      <c r="AO51" s="997"/>
      <c r="AP51" s="1004" t="s">
        <v>143</v>
      </c>
      <c r="AQ51" s="1005"/>
      <c r="AR51" s="1006"/>
      <c r="AS51" s="1014" t="s">
        <v>332</v>
      </c>
      <c r="AT51" s="986"/>
      <c r="AU51" s="1015"/>
      <c r="AV51" s="237"/>
      <c r="AW51" s="1132"/>
      <c r="AX51" s="441">
        <v>246</v>
      </c>
      <c r="AY51" s="780"/>
      <c r="AZ51" s="1102"/>
      <c r="BA51" s="1103"/>
      <c r="BB51" s="1104"/>
      <c r="BC51" s="463" t="s">
        <v>377</v>
      </c>
      <c r="BD51" s="353" t="s">
        <v>179</v>
      </c>
      <c r="BE51" s="985" t="s">
        <v>326</v>
      </c>
      <c r="BF51" s="986"/>
      <c r="BG51" s="987"/>
      <c r="BH51" s="996">
        <v>1</v>
      </c>
      <c r="BI51" s="997"/>
      <c r="BJ51" s="998" t="s">
        <v>177</v>
      </c>
      <c r="BK51" s="998"/>
      <c r="BL51" s="996">
        <v>0</v>
      </c>
      <c r="BM51" s="997"/>
      <c r="BN51" s="1004" t="s">
        <v>331</v>
      </c>
      <c r="BO51" s="1005"/>
      <c r="BP51" s="1006"/>
      <c r="BQ51" s="1014" t="s">
        <v>140</v>
      </c>
      <c r="BR51" s="986"/>
      <c r="BS51" s="1015"/>
      <c r="BT51" s="116"/>
      <c r="BU51" s="1226"/>
      <c r="BV51" s="441">
        <v>323</v>
      </c>
      <c r="BW51" s="1081"/>
      <c r="BX51" s="1007"/>
      <c r="BY51" s="1007"/>
      <c r="BZ51" s="1007"/>
      <c r="CA51" s="527" t="s">
        <v>468</v>
      </c>
      <c r="CB51" s="353">
        <v>0.47916666666666669</v>
      </c>
      <c r="CC51" s="985" t="s">
        <v>330</v>
      </c>
      <c r="CD51" s="986"/>
      <c r="CE51" s="987"/>
      <c r="CF51" s="996">
        <v>2</v>
      </c>
      <c r="CG51" s="997"/>
      <c r="CH51" s="996" t="s">
        <v>437</v>
      </c>
      <c r="CI51" s="997"/>
      <c r="CJ51" s="996">
        <v>3</v>
      </c>
      <c r="CK51" s="997"/>
      <c r="CL51" s="1004" t="s">
        <v>332</v>
      </c>
      <c r="CM51" s="1005"/>
      <c r="CN51" s="1006"/>
      <c r="CO51" s="1014" t="s">
        <v>150</v>
      </c>
      <c r="CP51" s="986"/>
      <c r="CQ51" s="1015"/>
      <c r="CR51" s="484"/>
      <c r="CS51" s="19"/>
      <c r="CT51" s="19"/>
      <c r="CU51" s="17"/>
      <c r="CV51" s="17"/>
      <c r="CW51" s="17"/>
    </row>
    <row r="52" spans="1:101" ht="13.5" customHeight="1">
      <c r="A52" s="941"/>
      <c r="B52" s="248">
        <v>88</v>
      </c>
      <c r="C52" s="1081"/>
      <c r="D52" s="1008" t="s">
        <v>83</v>
      </c>
      <c r="E52" s="1009"/>
      <c r="F52" s="1010"/>
      <c r="G52" s="352" t="s">
        <v>199</v>
      </c>
      <c r="H52" s="353" t="s">
        <v>469</v>
      </c>
      <c r="I52" s="1043" t="s">
        <v>132</v>
      </c>
      <c r="J52" s="1044"/>
      <c r="K52" s="1045"/>
      <c r="L52" s="996">
        <v>0</v>
      </c>
      <c r="M52" s="997"/>
      <c r="N52" s="996" t="s">
        <v>437</v>
      </c>
      <c r="O52" s="997"/>
      <c r="P52" s="996">
        <v>2</v>
      </c>
      <c r="Q52" s="997"/>
      <c r="R52" s="1060" t="s">
        <v>83</v>
      </c>
      <c r="S52" s="1061"/>
      <c r="T52" s="1062"/>
      <c r="U52" s="1076" t="s">
        <v>331</v>
      </c>
      <c r="V52" s="1044"/>
      <c r="W52" s="1077"/>
      <c r="X52" s="350"/>
      <c r="Y52" s="1246"/>
      <c r="Z52" s="222">
        <v>165</v>
      </c>
      <c r="AA52" s="1081"/>
      <c r="AB52" s="1102"/>
      <c r="AC52" s="1103"/>
      <c r="AD52" s="1104"/>
      <c r="AE52" s="353" t="s">
        <v>468</v>
      </c>
      <c r="AF52" s="353" t="s">
        <v>450</v>
      </c>
      <c r="AG52" s="985" t="s">
        <v>330</v>
      </c>
      <c r="AH52" s="986"/>
      <c r="AI52" s="987"/>
      <c r="AJ52" s="996">
        <v>1</v>
      </c>
      <c r="AK52" s="997"/>
      <c r="AL52" s="998" t="s">
        <v>437</v>
      </c>
      <c r="AM52" s="998"/>
      <c r="AN52" s="996">
        <v>2</v>
      </c>
      <c r="AO52" s="997"/>
      <c r="AP52" s="1004" t="s">
        <v>332</v>
      </c>
      <c r="AQ52" s="1005"/>
      <c r="AR52" s="1006"/>
      <c r="AS52" s="1014" t="s">
        <v>140</v>
      </c>
      <c r="AT52" s="986"/>
      <c r="AU52" s="1015"/>
      <c r="AV52" s="237"/>
      <c r="AW52" s="1132"/>
      <c r="AX52" s="441">
        <v>247</v>
      </c>
      <c r="AY52" s="780"/>
      <c r="AZ52" s="1011"/>
      <c r="BA52" s="1012"/>
      <c r="BB52" s="1013"/>
      <c r="BC52" s="464" t="s">
        <v>178</v>
      </c>
      <c r="BD52" s="353" t="s">
        <v>180</v>
      </c>
      <c r="BE52" s="985" t="s">
        <v>140</v>
      </c>
      <c r="BF52" s="986"/>
      <c r="BG52" s="987"/>
      <c r="BH52" s="996">
        <v>0</v>
      </c>
      <c r="BI52" s="997"/>
      <c r="BJ52" s="998" t="s">
        <v>177</v>
      </c>
      <c r="BK52" s="998"/>
      <c r="BL52" s="996">
        <v>0</v>
      </c>
      <c r="BM52" s="997"/>
      <c r="BN52" s="1004" t="s">
        <v>129</v>
      </c>
      <c r="BO52" s="1005"/>
      <c r="BP52" s="1006"/>
      <c r="BQ52" s="1014" t="s">
        <v>316</v>
      </c>
      <c r="BR52" s="986"/>
      <c r="BS52" s="1015"/>
      <c r="BT52" s="116"/>
      <c r="BU52" s="1226"/>
      <c r="BV52" s="441">
        <v>324</v>
      </c>
      <c r="BW52" s="1081"/>
      <c r="BX52" s="1007"/>
      <c r="BY52" s="1007"/>
      <c r="BZ52" s="1007"/>
      <c r="CA52" s="527" t="s">
        <v>199</v>
      </c>
      <c r="CB52" s="353">
        <v>0.5625</v>
      </c>
      <c r="CC52" s="985" t="s">
        <v>10</v>
      </c>
      <c r="CD52" s="986"/>
      <c r="CE52" s="987"/>
      <c r="CF52" s="996">
        <v>1</v>
      </c>
      <c r="CG52" s="997"/>
      <c r="CH52" s="996" t="s">
        <v>437</v>
      </c>
      <c r="CI52" s="997"/>
      <c r="CJ52" s="996">
        <v>2</v>
      </c>
      <c r="CK52" s="997"/>
      <c r="CL52" s="1004" t="s">
        <v>150</v>
      </c>
      <c r="CM52" s="1005"/>
      <c r="CN52" s="1006"/>
      <c r="CO52" s="1014" t="s">
        <v>332</v>
      </c>
      <c r="CP52" s="986"/>
      <c r="CQ52" s="1015"/>
      <c r="CR52" s="484"/>
      <c r="CS52" s="19"/>
      <c r="CT52" s="19"/>
      <c r="CU52" s="17"/>
      <c r="CV52" s="17"/>
      <c r="CW52" s="17"/>
    </row>
    <row r="53" spans="1:101" ht="13.5" customHeight="1">
      <c r="A53" s="941"/>
      <c r="B53" s="248">
        <v>89</v>
      </c>
      <c r="C53" s="1081"/>
      <c r="D53" s="1102"/>
      <c r="E53" s="1103"/>
      <c r="F53" s="1104"/>
      <c r="G53" s="366" t="s">
        <v>468</v>
      </c>
      <c r="H53" s="353" t="s">
        <v>454</v>
      </c>
      <c r="I53" s="1043" t="s">
        <v>329</v>
      </c>
      <c r="J53" s="1044"/>
      <c r="K53" s="1045"/>
      <c r="L53" s="996">
        <v>0</v>
      </c>
      <c r="M53" s="997"/>
      <c r="N53" s="996" t="s">
        <v>437</v>
      </c>
      <c r="O53" s="997"/>
      <c r="P53" s="996">
        <v>12</v>
      </c>
      <c r="Q53" s="997"/>
      <c r="R53" s="1060" t="s">
        <v>331</v>
      </c>
      <c r="S53" s="1061"/>
      <c r="T53" s="1062"/>
      <c r="U53" s="1076" t="s">
        <v>82</v>
      </c>
      <c r="V53" s="1044"/>
      <c r="W53" s="1077"/>
      <c r="X53" s="350"/>
      <c r="Y53" s="1246"/>
      <c r="Z53" s="222">
        <v>166</v>
      </c>
      <c r="AA53" s="1081"/>
      <c r="AB53" s="1007" t="s">
        <v>20</v>
      </c>
      <c r="AC53" s="1007"/>
      <c r="AD53" s="1007"/>
      <c r="AE53" s="353" t="s">
        <v>455</v>
      </c>
      <c r="AF53" s="353" t="s">
        <v>456</v>
      </c>
      <c r="AG53" s="985" t="s">
        <v>149</v>
      </c>
      <c r="AH53" s="986"/>
      <c r="AI53" s="987"/>
      <c r="AJ53" s="996">
        <v>7</v>
      </c>
      <c r="AK53" s="997"/>
      <c r="AL53" s="998" t="s">
        <v>419</v>
      </c>
      <c r="AM53" s="998"/>
      <c r="AN53" s="996">
        <v>1</v>
      </c>
      <c r="AO53" s="997"/>
      <c r="AP53" s="1004" t="s">
        <v>129</v>
      </c>
      <c r="AQ53" s="1005"/>
      <c r="AR53" s="1006"/>
      <c r="AS53" s="1014" t="s">
        <v>316</v>
      </c>
      <c r="AT53" s="986"/>
      <c r="AU53" s="1015"/>
      <c r="AV53" s="237"/>
      <c r="AW53" s="1132"/>
      <c r="AX53" s="441">
        <v>248</v>
      </c>
      <c r="AY53" s="780"/>
      <c r="AZ53" s="1008" t="s">
        <v>760</v>
      </c>
      <c r="BA53" s="1009"/>
      <c r="BB53" s="1010"/>
      <c r="BC53" s="464" t="s">
        <v>178</v>
      </c>
      <c r="BD53" s="353" t="s">
        <v>183</v>
      </c>
      <c r="BE53" s="985" t="s">
        <v>130</v>
      </c>
      <c r="BF53" s="986"/>
      <c r="BG53" s="987"/>
      <c r="BH53" s="996">
        <v>8</v>
      </c>
      <c r="BI53" s="997"/>
      <c r="BJ53" s="998" t="s">
        <v>177</v>
      </c>
      <c r="BK53" s="998"/>
      <c r="BL53" s="996">
        <v>1</v>
      </c>
      <c r="BM53" s="997"/>
      <c r="BN53" s="1004" t="s">
        <v>148</v>
      </c>
      <c r="BO53" s="1005"/>
      <c r="BP53" s="1006"/>
      <c r="BQ53" s="1014" t="s">
        <v>10</v>
      </c>
      <c r="BR53" s="986"/>
      <c r="BS53" s="1015"/>
      <c r="BT53" s="116"/>
      <c r="BU53" s="1226"/>
      <c r="BV53" s="441">
        <v>325</v>
      </c>
      <c r="BW53" s="1081"/>
      <c r="BX53" s="1008" t="s">
        <v>130</v>
      </c>
      <c r="BY53" s="1009"/>
      <c r="BZ53" s="1010"/>
      <c r="CA53" s="527" t="s">
        <v>423</v>
      </c>
      <c r="CB53" s="353" t="s">
        <v>424</v>
      </c>
      <c r="CC53" s="985" t="s">
        <v>139</v>
      </c>
      <c r="CD53" s="986"/>
      <c r="CE53" s="987"/>
      <c r="CF53" s="996">
        <v>1</v>
      </c>
      <c r="CG53" s="997"/>
      <c r="CH53" s="996" t="s">
        <v>425</v>
      </c>
      <c r="CI53" s="997"/>
      <c r="CJ53" s="996">
        <v>2</v>
      </c>
      <c r="CK53" s="997"/>
      <c r="CL53" s="1004" t="s">
        <v>138</v>
      </c>
      <c r="CM53" s="1005"/>
      <c r="CN53" s="1006"/>
      <c r="CO53" s="1014" t="s">
        <v>506</v>
      </c>
      <c r="CP53" s="986"/>
      <c r="CQ53" s="1015"/>
      <c r="CR53" s="237"/>
      <c r="CS53" s="19"/>
      <c r="CT53" s="19"/>
      <c r="CU53" s="17"/>
      <c r="CV53" s="17"/>
      <c r="CW53" s="17"/>
    </row>
    <row r="54" spans="1:101" ht="13.5" customHeight="1">
      <c r="A54" s="941"/>
      <c r="B54" s="248">
        <v>90</v>
      </c>
      <c r="C54" s="1081"/>
      <c r="D54" s="1011"/>
      <c r="E54" s="1012"/>
      <c r="F54" s="1013"/>
      <c r="G54" s="366" t="s">
        <v>470</v>
      </c>
      <c r="H54" s="353" t="s">
        <v>471</v>
      </c>
      <c r="I54" s="1043" t="s">
        <v>82</v>
      </c>
      <c r="J54" s="1044"/>
      <c r="K54" s="1045"/>
      <c r="L54" s="996">
        <v>2</v>
      </c>
      <c r="M54" s="997"/>
      <c r="N54" s="996" t="s">
        <v>419</v>
      </c>
      <c r="O54" s="997"/>
      <c r="P54" s="996">
        <v>1</v>
      </c>
      <c r="Q54" s="997"/>
      <c r="R54" s="1060" t="s">
        <v>72</v>
      </c>
      <c r="S54" s="1061"/>
      <c r="T54" s="1062"/>
      <c r="U54" s="1076" t="s">
        <v>83</v>
      </c>
      <c r="V54" s="1044"/>
      <c r="W54" s="1077"/>
      <c r="X54" s="350"/>
      <c r="Y54" s="1246"/>
      <c r="Z54" s="222">
        <v>167</v>
      </c>
      <c r="AA54" s="1081"/>
      <c r="AB54" s="1007"/>
      <c r="AC54" s="1007"/>
      <c r="AD54" s="1007"/>
      <c r="AE54" s="353" t="s">
        <v>522</v>
      </c>
      <c r="AF54" s="353" t="s">
        <v>422</v>
      </c>
      <c r="AG54" s="985" t="s">
        <v>316</v>
      </c>
      <c r="AH54" s="986"/>
      <c r="AI54" s="987"/>
      <c r="AJ54" s="996">
        <v>3</v>
      </c>
      <c r="AK54" s="997"/>
      <c r="AL54" s="998" t="s">
        <v>419</v>
      </c>
      <c r="AM54" s="998"/>
      <c r="AN54" s="996">
        <v>0</v>
      </c>
      <c r="AO54" s="997"/>
      <c r="AP54" s="1004" t="s">
        <v>318</v>
      </c>
      <c r="AQ54" s="1005"/>
      <c r="AR54" s="1006"/>
      <c r="AS54" s="1014" t="s">
        <v>534</v>
      </c>
      <c r="AT54" s="986"/>
      <c r="AU54" s="1015"/>
      <c r="AV54" s="237"/>
      <c r="AW54" s="1132"/>
      <c r="AX54" s="441">
        <v>249</v>
      </c>
      <c r="AY54" s="780"/>
      <c r="AZ54" s="1102"/>
      <c r="BA54" s="1103"/>
      <c r="BB54" s="1104"/>
      <c r="BC54" s="464" t="s">
        <v>176</v>
      </c>
      <c r="BD54" s="353" t="s">
        <v>179</v>
      </c>
      <c r="BE54" s="1024" t="s">
        <v>10</v>
      </c>
      <c r="BF54" s="1005"/>
      <c r="BG54" s="1005"/>
      <c r="BH54" s="998">
        <v>3</v>
      </c>
      <c r="BI54" s="998"/>
      <c r="BJ54" s="998" t="s">
        <v>177</v>
      </c>
      <c r="BK54" s="998"/>
      <c r="BL54" s="998">
        <v>2</v>
      </c>
      <c r="BM54" s="998"/>
      <c r="BN54" s="1004" t="s">
        <v>138</v>
      </c>
      <c r="BO54" s="1005"/>
      <c r="BP54" s="1005"/>
      <c r="BQ54" s="1014" t="s">
        <v>148</v>
      </c>
      <c r="BR54" s="986"/>
      <c r="BS54" s="1015"/>
      <c r="BT54" s="116"/>
      <c r="BU54" s="1226"/>
      <c r="BV54" s="530">
        <v>326</v>
      </c>
      <c r="BW54" s="1081"/>
      <c r="BX54" s="1011"/>
      <c r="BY54" s="1012"/>
      <c r="BZ54" s="1013"/>
      <c r="CA54" s="363" t="s">
        <v>449</v>
      </c>
      <c r="CB54" s="361" t="s">
        <v>454</v>
      </c>
      <c r="CC54" s="988" t="s">
        <v>448</v>
      </c>
      <c r="CD54" s="989"/>
      <c r="CE54" s="990"/>
      <c r="CF54" s="991">
        <v>0</v>
      </c>
      <c r="CG54" s="992"/>
      <c r="CH54" s="991" t="s">
        <v>437</v>
      </c>
      <c r="CI54" s="992"/>
      <c r="CJ54" s="991">
        <v>1</v>
      </c>
      <c r="CK54" s="992"/>
      <c r="CL54" s="993" t="s">
        <v>324</v>
      </c>
      <c r="CM54" s="994"/>
      <c r="CN54" s="995"/>
      <c r="CO54" s="1019" t="s">
        <v>139</v>
      </c>
      <c r="CP54" s="989"/>
      <c r="CQ54" s="1020"/>
      <c r="CR54" s="467"/>
      <c r="CS54" s="19"/>
      <c r="CT54" s="19"/>
      <c r="CU54" s="17"/>
      <c r="CV54" s="17"/>
      <c r="CW54" s="17"/>
    </row>
    <row r="55" spans="1:101" ht="13.5" customHeight="1" thickBot="1">
      <c r="A55" s="941"/>
      <c r="B55" s="248">
        <v>91</v>
      </c>
      <c r="C55" s="1081"/>
      <c r="D55" s="1007" t="s">
        <v>51</v>
      </c>
      <c r="E55" s="1007"/>
      <c r="F55" s="1007"/>
      <c r="G55" s="366" t="s">
        <v>470</v>
      </c>
      <c r="H55" s="353">
        <v>0.5</v>
      </c>
      <c r="I55" s="1043" t="s">
        <v>131</v>
      </c>
      <c r="J55" s="1044"/>
      <c r="K55" s="1045"/>
      <c r="L55" s="996">
        <v>2</v>
      </c>
      <c r="M55" s="997"/>
      <c r="N55" s="996" t="s">
        <v>425</v>
      </c>
      <c r="O55" s="997"/>
      <c r="P55" s="996">
        <v>1</v>
      </c>
      <c r="Q55" s="997"/>
      <c r="R55" s="1060" t="s">
        <v>130</v>
      </c>
      <c r="S55" s="1061"/>
      <c r="T55" s="1062"/>
      <c r="U55" s="1076" t="s">
        <v>10</v>
      </c>
      <c r="V55" s="1044"/>
      <c r="W55" s="1077"/>
      <c r="X55" s="350"/>
      <c r="Y55" s="1246"/>
      <c r="Z55" s="222">
        <v>168</v>
      </c>
      <c r="AA55" s="1081"/>
      <c r="AB55" s="1007"/>
      <c r="AC55" s="1007"/>
      <c r="AD55" s="1007"/>
      <c r="AE55" s="353" t="s">
        <v>468</v>
      </c>
      <c r="AF55" s="353" t="s">
        <v>516</v>
      </c>
      <c r="AG55" s="985" t="s">
        <v>326</v>
      </c>
      <c r="AH55" s="986"/>
      <c r="AI55" s="987"/>
      <c r="AJ55" s="996">
        <v>2</v>
      </c>
      <c r="AK55" s="997"/>
      <c r="AL55" s="998" t="s">
        <v>437</v>
      </c>
      <c r="AM55" s="998"/>
      <c r="AN55" s="996">
        <v>2</v>
      </c>
      <c r="AO55" s="997"/>
      <c r="AP55" s="1004" t="s">
        <v>451</v>
      </c>
      <c r="AQ55" s="1005"/>
      <c r="AR55" s="1006"/>
      <c r="AS55" s="1014" t="s">
        <v>149</v>
      </c>
      <c r="AT55" s="986"/>
      <c r="AU55" s="1015"/>
      <c r="AV55" s="237"/>
      <c r="AW55" s="1132"/>
      <c r="AX55" s="441">
        <v>250</v>
      </c>
      <c r="AY55" s="780"/>
      <c r="AZ55" s="1102"/>
      <c r="BA55" s="1103"/>
      <c r="BB55" s="1104"/>
      <c r="BC55" s="464" t="s">
        <v>377</v>
      </c>
      <c r="BD55" s="353" t="s">
        <v>180</v>
      </c>
      <c r="BE55" s="1024" t="s">
        <v>327</v>
      </c>
      <c r="BF55" s="1005"/>
      <c r="BG55" s="1163"/>
      <c r="BH55" s="996">
        <v>1</v>
      </c>
      <c r="BI55" s="997"/>
      <c r="BJ55" s="998" t="s">
        <v>177</v>
      </c>
      <c r="BK55" s="998"/>
      <c r="BL55" s="996">
        <v>3</v>
      </c>
      <c r="BM55" s="997"/>
      <c r="BN55" s="1004" t="s">
        <v>330</v>
      </c>
      <c r="BO55" s="1005"/>
      <c r="BP55" s="1006"/>
      <c r="BQ55" s="1014" t="s">
        <v>324</v>
      </c>
      <c r="BR55" s="986"/>
      <c r="BS55" s="1015"/>
      <c r="BT55" s="116"/>
      <c r="BU55" s="1227"/>
      <c r="BV55" s="444">
        <v>317</v>
      </c>
      <c r="BW55" s="1180"/>
      <c r="BX55" s="388"/>
      <c r="BY55" s="389"/>
      <c r="BZ55" s="390"/>
      <c r="CA55" s="383" t="s">
        <v>459</v>
      </c>
      <c r="CB55" s="384" t="s">
        <v>482</v>
      </c>
      <c r="CC55" s="1025" t="s">
        <v>317</v>
      </c>
      <c r="CD55" s="1026"/>
      <c r="CE55" s="1027"/>
      <c r="CF55" s="1002"/>
      <c r="CG55" s="1003"/>
      <c r="CH55" s="1028" t="s">
        <v>461</v>
      </c>
      <c r="CI55" s="1028"/>
      <c r="CJ55" s="1002"/>
      <c r="CK55" s="1003"/>
      <c r="CL55" s="999" t="s">
        <v>319</v>
      </c>
      <c r="CM55" s="1000"/>
      <c r="CN55" s="1001"/>
      <c r="CO55" s="1183"/>
      <c r="CP55" s="1026"/>
      <c r="CQ55" s="1184"/>
      <c r="CR55" s="237"/>
      <c r="CS55" s="116"/>
      <c r="CT55" s="116"/>
      <c r="CU55" s="116"/>
      <c r="CV55" s="116"/>
      <c r="CW55" s="116"/>
    </row>
    <row r="56" spans="1:101" ht="14.25" customHeight="1">
      <c r="A56" s="941"/>
      <c r="B56" s="248">
        <v>92</v>
      </c>
      <c r="C56" s="1081"/>
      <c r="D56" s="1007"/>
      <c r="E56" s="1007"/>
      <c r="F56" s="1007"/>
      <c r="G56" s="366" t="s">
        <v>536</v>
      </c>
      <c r="H56" s="353">
        <v>0.5625</v>
      </c>
      <c r="I56" s="1043" t="s">
        <v>10</v>
      </c>
      <c r="J56" s="1044"/>
      <c r="K56" s="1045"/>
      <c r="L56" s="996">
        <v>5</v>
      </c>
      <c r="M56" s="997"/>
      <c r="N56" s="996" t="s">
        <v>437</v>
      </c>
      <c r="O56" s="997"/>
      <c r="P56" s="996">
        <v>1</v>
      </c>
      <c r="Q56" s="997"/>
      <c r="R56" s="1060" t="s">
        <v>138</v>
      </c>
      <c r="S56" s="1061"/>
      <c r="T56" s="1062"/>
      <c r="U56" s="1076" t="s">
        <v>131</v>
      </c>
      <c r="V56" s="1044"/>
      <c r="W56" s="1077"/>
      <c r="X56" s="350"/>
      <c r="Y56" s="1246"/>
      <c r="Z56" s="222">
        <v>169</v>
      </c>
      <c r="AA56" s="1081"/>
      <c r="AB56" s="1008" t="s">
        <v>139</v>
      </c>
      <c r="AC56" s="1009"/>
      <c r="AD56" s="1010"/>
      <c r="AE56" s="353" t="s">
        <v>199</v>
      </c>
      <c r="AF56" s="353" t="s">
        <v>469</v>
      </c>
      <c r="AG56" s="985" t="s">
        <v>150</v>
      </c>
      <c r="AH56" s="986"/>
      <c r="AI56" s="987"/>
      <c r="AJ56" s="996">
        <v>3</v>
      </c>
      <c r="AK56" s="997"/>
      <c r="AL56" s="998" t="s">
        <v>437</v>
      </c>
      <c r="AM56" s="998"/>
      <c r="AN56" s="996">
        <v>2</v>
      </c>
      <c r="AO56" s="997"/>
      <c r="AP56" s="1004" t="s">
        <v>139</v>
      </c>
      <c r="AQ56" s="1005"/>
      <c r="AR56" s="1006"/>
      <c r="AS56" s="1014" t="s">
        <v>148</v>
      </c>
      <c r="AT56" s="986"/>
      <c r="AU56" s="1015"/>
      <c r="AV56" s="237"/>
      <c r="AW56" s="1132"/>
      <c r="AX56" s="441">
        <v>251</v>
      </c>
      <c r="AY56" s="781"/>
      <c r="AZ56" s="1011"/>
      <c r="BA56" s="1012"/>
      <c r="BB56" s="1013"/>
      <c r="BC56" s="460" t="s">
        <v>390</v>
      </c>
      <c r="BD56" s="361" t="s">
        <v>181</v>
      </c>
      <c r="BE56" s="1105" t="s">
        <v>318</v>
      </c>
      <c r="BF56" s="994"/>
      <c r="BG56" s="1224"/>
      <c r="BH56" s="991">
        <v>2</v>
      </c>
      <c r="BI56" s="992"/>
      <c r="BJ56" s="1072" t="s">
        <v>177</v>
      </c>
      <c r="BK56" s="1072"/>
      <c r="BL56" s="991">
        <v>1</v>
      </c>
      <c r="BM56" s="992"/>
      <c r="BN56" s="993" t="s">
        <v>324</v>
      </c>
      <c r="BO56" s="994"/>
      <c r="BP56" s="995"/>
      <c r="BQ56" s="1019" t="s">
        <v>327</v>
      </c>
      <c r="BR56" s="989"/>
      <c r="BS56" s="1020"/>
      <c r="BT56" s="116"/>
      <c r="BU56" s="1225" t="s">
        <v>21</v>
      </c>
      <c r="BV56" s="449">
        <v>271</v>
      </c>
      <c r="BW56" s="1197" t="s">
        <v>535</v>
      </c>
      <c r="BX56" s="1008" t="s">
        <v>20</v>
      </c>
      <c r="BY56" s="1009"/>
      <c r="BZ56" s="1010"/>
      <c r="CA56" s="401" t="s">
        <v>176</v>
      </c>
      <c r="CB56" s="401" t="s">
        <v>179</v>
      </c>
      <c r="CC56" s="1129" t="s">
        <v>134</v>
      </c>
      <c r="CD56" s="1130"/>
      <c r="CE56" s="1317"/>
      <c r="CF56" s="1228">
        <v>7</v>
      </c>
      <c r="CG56" s="1229"/>
      <c r="CH56" s="1090" t="s">
        <v>177</v>
      </c>
      <c r="CI56" s="1090"/>
      <c r="CJ56" s="1228">
        <v>0</v>
      </c>
      <c r="CK56" s="1229"/>
      <c r="CL56" s="1164" t="s">
        <v>150</v>
      </c>
      <c r="CM56" s="1130"/>
      <c r="CN56" s="1248"/>
      <c r="CO56" s="1085" t="s">
        <v>777</v>
      </c>
      <c r="CP56" s="1086"/>
      <c r="CQ56" s="1087"/>
      <c r="CR56" s="528" t="s">
        <v>801</v>
      </c>
      <c r="CS56" s="116"/>
      <c r="CT56" s="116"/>
      <c r="CU56" s="116"/>
      <c r="CV56" s="116"/>
      <c r="CW56" s="116"/>
    </row>
    <row r="57" spans="1:101" ht="13.5" customHeight="1">
      <c r="A57" s="941"/>
      <c r="B57" s="248">
        <v>93</v>
      </c>
      <c r="C57" s="1117"/>
      <c r="D57" s="1007"/>
      <c r="E57" s="1007"/>
      <c r="F57" s="1007"/>
      <c r="G57" s="366" t="s">
        <v>468</v>
      </c>
      <c r="H57" s="353">
        <v>0.625</v>
      </c>
      <c r="I57" s="1043" t="s">
        <v>451</v>
      </c>
      <c r="J57" s="1044"/>
      <c r="K57" s="1045"/>
      <c r="L57" s="996">
        <v>6</v>
      </c>
      <c r="M57" s="997"/>
      <c r="N57" s="996" t="s">
        <v>437</v>
      </c>
      <c r="O57" s="997"/>
      <c r="P57" s="996">
        <v>1</v>
      </c>
      <c r="Q57" s="997"/>
      <c r="R57" s="1060" t="s">
        <v>330</v>
      </c>
      <c r="S57" s="1061"/>
      <c r="T57" s="1062"/>
      <c r="U57" s="1076" t="s">
        <v>138</v>
      </c>
      <c r="V57" s="1044"/>
      <c r="W57" s="1077"/>
      <c r="X57" s="350"/>
      <c r="Y57" s="1246"/>
      <c r="Z57" s="222">
        <v>170</v>
      </c>
      <c r="AA57" s="1117"/>
      <c r="AB57" s="1011"/>
      <c r="AC57" s="1012"/>
      <c r="AD57" s="1013"/>
      <c r="AE57" s="353" t="s">
        <v>438</v>
      </c>
      <c r="AF57" s="353" t="s">
        <v>454</v>
      </c>
      <c r="AG57" s="985" t="s">
        <v>131</v>
      </c>
      <c r="AH57" s="986"/>
      <c r="AI57" s="987"/>
      <c r="AJ57" s="996">
        <v>4</v>
      </c>
      <c r="AK57" s="997"/>
      <c r="AL57" s="998" t="s">
        <v>437</v>
      </c>
      <c r="AM57" s="998"/>
      <c r="AN57" s="996">
        <v>0</v>
      </c>
      <c r="AO57" s="997"/>
      <c r="AP57" s="1004" t="s">
        <v>148</v>
      </c>
      <c r="AQ57" s="1005"/>
      <c r="AR57" s="1006"/>
      <c r="AS57" s="1014" t="s">
        <v>267</v>
      </c>
      <c r="AT57" s="986"/>
      <c r="AU57" s="1015"/>
      <c r="AV57" s="237"/>
      <c r="AW57" s="1132"/>
      <c r="AX57" s="441">
        <v>252</v>
      </c>
      <c r="AY57" s="780" t="s">
        <v>537</v>
      </c>
      <c r="AZ57" s="1007" t="s">
        <v>20</v>
      </c>
      <c r="BA57" s="1007"/>
      <c r="BB57" s="1007"/>
      <c r="BC57" s="464" t="s">
        <v>199</v>
      </c>
      <c r="BD57" s="353" t="s">
        <v>454</v>
      </c>
      <c r="BE57" s="1024" t="s">
        <v>134</v>
      </c>
      <c r="BF57" s="1005"/>
      <c r="BG57" s="1163"/>
      <c r="BH57" s="996">
        <v>4</v>
      </c>
      <c r="BI57" s="997"/>
      <c r="BJ57" s="998" t="s">
        <v>437</v>
      </c>
      <c r="BK57" s="998"/>
      <c r="BL57" s="996">
        <v>0</v>
      </c>
      <c r="BM57" s="997"/>
      <c r="BN57" s="1004" t="s">
        <v>143</v>
      </c>
      <c r="BO57" s="1005"/>
      <c r="BP57" s="1006"/>
      <c r="BQ57" s="1014" t="s">
        <v>72</v>
      </c>
      <c r="BR57" s="986"/>
      <c r="BS57" s="1015"/>
      <c r="BT57" s="116"/>
      <c r="BU57" s="1226"/>
      <c r="BV57" s="441">
        <v>278</v>
      </c>
      <c r="BW57" s="1081"/>
      <c r="BX57" s="1102"/>
      <c r="BY57" s="1103"/>
      <c r="BZ57" s="1104"/>
      <c r="CA57" s="353" t="s">
        <v>407</v>
      </c>
      <c r="CB57" s="353" t="s">
        <v>180</v>
      </c>
      <c r="CC57" s="985" t="s">
        <v>307</v>
      </c>
      <c r="CD57" s="986"/>
      <c r="CE57" s="987"/>
      <c r="CF57" s="996">
        <v>0</v>
      </c>
      <c r="CG57" s="997"/>
      <c r="CH57" s="998" t="s">
        <v>177</v>
      </c>
      <c r="CI57" s="998"/>
      <c r="CJ57" s="996">
        <v>2</v>
      </c>
      <c r="CK57" s="997"/>
      <c r="CL57" s="1004" t="s">
        <v>312</v>
      </c>
      <c r="CM57" s="1005"/>
      <c r="CN57" s="1006"/>
      <c r="CO57" s="1014" t="s">
        <v>10</v>
      </c>
      <c r="CP57" s="986"/>
      <c r="CQ57" s="1015"/>
      <c r="CR57" s="528" t="s">
        <v>801</v>
      </c>
      <c r="CS57" s="116"/>
      <c r="CT57" s="116"/>
      <c r="CU57" s="116"/>
      <c r="CV57" s="116"/>
      <c r="CW57" s="116"/>
    </row>
    <row r="58" spans="1:101" ht="14.25" customHeight="1">
      <c r="A58" s="941"/>
      <c r="B58" s="248">
        <v>94</v>
      </c>
      <c r="C58" s="1116" t="s">
        <v>538</v>
      </c>
      <c r="D58" s="1007" t="s">
        <v>20</v>
      </c>
      <c r="E58" s="1007"/>
      <c r="F58" s="1007"/>
      <c r="G58" s="366" t="s">
        <v>438</v>
      </c>
      <c r="H58" s="353" t="s">
        <v>439</v>
      </c>
      <c r="I58" s="1043" t="s">
        <v>149</v>
      </c>
      <c r="J58" s="1044"/>
      <c r="K58" s="1045"/>
      <c r="L58" s="996">
        <v>4</v>
      </c>
      <c r="M58" s="997"/>
      <c r="N58" s="996" t="s">
        <v>437</v>
      </c>
      <c r="O58" s="997"/>
      <c r="P58" s="996">
        <v>0</v>
      </c>
      <c r="Q58" s="997"/>
      <c r="R58" s="1060" t="s">
        <v>51</v>
      </c>
      <c r="S58" s="1061"/>
      <c r="T58" s="1062"/>
      <c r="U58" s="1076" t="s">
        <v>267</v>
      </c>
      <c r="V58" s="1044"/>
      <c r="W58" s="1077"/>
      <c r="X58" s="350"/>
      <c r="Y58" s="1246"/>
      <c r="Z58" s="473">
        <v>171</v>
      </c>
      <c r="AA58" s="378"/>
      <c r="AB58" s="379"/>
      <c r="AC58" s="380"/>
      <c r="AD58" s="381"/>
      <c r="AE58" s="353" t="s">
        <v>462</v>
      </c>
      <c r="AF58" s="353"/>
      <c r="AG58" s="985" t="s">
        <v>331</v>
      </c>
      <c r="AH58" s="986"/>
      <c r="AI58" s="987"/>
      <c r="AJ58" s="996"/>
      <c r="AK58" s="997"/>
      <c r="AL58" s="998" t="s">
        <v>461</v>
      </c>
      <c r="AM58" s="998"/>
      <c r="AN58" s="996"/>
      <c r="AO58" s="997"/>
      <c r="AP58" s="1004" t="s">
        <v>333</v>
      </c>
      <c r="AQ58" s="1005"/>
      <c r="AR58" s="1006"/>
      <c r="AS58" s="1014"/>
      <c r="AT58" s="986"/>
      <c r="AU58" s="1015"/>
      <c r="AV58" s="439" t="s">
        <v>539</v>
      </c>
      <c r="AW58" s="1132"/>
      <c r="AX58" s="441">
        <v>253</v>
      </c>
      <c r="AY58" s="780"/>
      <c r="AZ58" s="1007"/>
      <c r="BA58" s="1007"/>
      <c r="BB58" s="1007"/>
      <c r="BC58" s="464" t="s">
        <v>484</v>
      </c>
      <c r="BD58" s="353" t="s">
        <v>485</v>
      </c>
      <c r="BE58" s="1024" t="s">
        <v>51</v>
      </c>
      <c r="BF58" s="1005"/>
      <c r="BG58" s="1163"/>
      <c r="BH58" s="996">
        <v>3</v>
      </c>
      <c r="BI58" s="997"/>
      <c r="BJ58" s="998" t="s">
        <v>461</v>
      </c>
      <c r="BK58" s="998"/>
      <c r="BL58" s="996">
        <v>1</v>
      </c>
      <c r="BM58" s="997"/>
      <c r="BN58" s="1004" t="s">
        <v>72</v>
      </c>
      <c r="BO58" s="1005"/>
      <c r="BP58" s="1006"/>
      <c r="BQ58" s="1014" t="s">
        <v>134</v>
      </c>
      <c r="BR58" s="986"/>
      <c r="BS58" s="1015"/>
      <c r="BT58" s="116"/>
      <c r="BU58" s="1226"/>
      <c r="BV58" s="441">
        <v>279</v>
      </c>
      <c r="BW58" s="1081"/>
      <c r="BX58" s="1011"/>
      <c r="BY58" s="1012"/>
      <c r="BZ58" s="1013"/>
      <c r="CA58" s="353" t="s">
        <v>176</v>
      </c>
      <c r="CB58" s="353" t="s">
        <v>181</v>
      </c>
      <c r="CC58" s="985" t="s">
        <v>10</v>
      </c>
      <c r="CD58" s="986"/>
      <c r="CE58" s="987"/>
      <c r="CF58" s="996">
        <v>3</v>
      </c>
      <c r="CG58" s="997"/>
      <c r="CH58" s="998" t="s">
        <v>177</v>
      </c>
      <c r="CI58" s="998"/>
      <c r="CJ58" s="996">
        <v>0</v>
      </c>
      <c r="CK58" s="997"/>
      <c r="CL58" s="1004" t="s">
        <v>83</v>
      </c>
      <c r="CM58" s="1005"/>
      <c r="CN58" s="1006"/>
      <c r="CO58" s="1014" t="s">
        <v>267</v>
      </c>
      <c r="CP58" s="986"/>
      <c r="CQ58" s="1015"/>
      <c r="CR58" s="528" t="s">
        <v>801</v>
      </c>
      <c r="CS58" s="116"/>
      <c r="CT58" s="116"/>
      <c r="CU58" s="116"/>
      <c r="CV58" s="116"/>
      <c r="CW58" s="116"/>
    </row>
    <row r="59" spans="1:101" ht="14.25" customHeight="1" thickBot="1">
      <c r="A59" s="941"/>
      <c r="B59" s="248">
        <v>95</v>
      </c>
      <c r="C59" s="1081"/>
      <c r="D59" s="1007"/>
      <c r="E59" s="1007"/>
      <c r="F59" s="1007"/>
      <c r="G59" s="366" t="s">
        <v>481</v>
      </c>
      <c r="H59" s="353" t="s">
        <v>460</v>
      </c>
      <c r="I59" s="1043" t="s">
        <v>134</v>
      </c>
      <c r="J59" s="1044"/>
      <c r="K59" s="1045"/>
      <c r="L59" s="996">
        <v>2</v>
      </c>
      <c r="M59" s="997"/>
      <c r="N59" s="996" t="s">
        <v>461</v>
      </c>
      <c r="O59" s="997"/>
      <c r="P59" s="996">
        <v>1</v>
      </c>
      <c r="Q59" s="997"/>
      <c r="R59" s="1060" t="s">
        <v>143</v>
      </c>
      <c r="S59" s="1061"/>
      <c r="T59" s="1062"/>
      <c r="U59" s="1076" t="s">
        <v>310</v>
      </c>
      <c r="V59" s="1044"/>
      <c r="W59" s="1077"/>
      <c r="X59" s="350"/>
      <c r="Y59" s="1247"/>
      <c r="Z59" s="438">
        <v>172</v>
      </c>
      <c r="AA59" s="382"/>
      <c r="AB59" s="388"/>
      <c r="AC59" s="389"/>
      <c r="AD59" s="390"/>
      <c r="AE59" s="384" t="s">
        <v>484</v>
      </c>
      <c r="AF59" s="384"/>
      <c r="AG59" s="1025" t="s">
        <v>130</v>
      </c>
      <c r="AH59" s="1026"/>
      <c r="AI59" s="1027"/>
      <c r="AJ59" s="1002"/>
      <c r="AK59" s="1003"/>
      <c r="AL59" s="1028" t="s">
        <v>425</v>
      </c>
      <c r="AM59" s="1028"/>
      <c r="AN59" s="1002"/>
      <c r="AO59" s="1003"/>
      <c r="AP59" s="999" t="s">
        <v>72</v>
      </c>
      <c r="AQ59" s="1000"/>
      <c r="AR59" s="1001"/>
      <c r="AS59" s="1183"/>
      <c r="AT59" s="1026"/>
      <c r="AU59" s="1184"/>
      <c r="AV59" s="439" t="s">
        <v>540</v>
      </c>
      <c r="AW59" s="1132"/>
      <c r="AX59" s="441">
        <v>254</v>
      </c>
      <c r="AY59" s="780"/>
      <c r="AZ59" s="1007"/>
      <c r="BA59" s="1007"/>
      <c r="BB59" s="1007"/>
      <c r="BC59" s="464" t="s">
        <v>431</v>
      </c>
      <c r="BD59" s="353" t="s">
        <v>445</v>
      </c>
      <c r="BE59" s="1024" t="s">
        <v>317</v>
      </c>
      <c r="BF59" s="1005"/>
      <c r="BG59" s="1163"/>
      <c r="BH59" s="996">
        <v>5</v>
      </c>
      <c r="BI59" s="997"/>
      <c r="BJ59" s="998" t="s">
        <v>425</v>
      </c>
      <c r="BK59" s="998"/>
      <c r="BL59" s="996">
        <v>1</v>
      </c>
      <c r="BM59" s="997"/>
      <c r="BN59" s="1004" t="s">
        <v>321</v>
      </c>
      <c r="BO59" s="1005"/>
      <c r="BP59" s="1006"/>
      <c r="BQ59" s="1014" t="s">
        <v>267</v>
      </c>
      <c r="BR59" s="986"/>
      <c r="BS59" s="1015"/>
      <c r="BT59" s="116"/>
      <c r="BU59" s="1226"/>
      <c r="BV59" s="441">
        <v>274</v>
      </c>
      <c r="BW59" s="1081"/>
      <c r="BX59" s="1008" t="s">
        <v>810</v>
      </c>
      <c r="BY59" s="1009"/>
      <c r="BZ59" s="1010"/>
      <c r="CA59" s="353" t="s">
        <v>178</v>
      </c>
      <c r="CB59" s="353">
        <v>0.39583333333333331</v>
      </c>
      <c r="CC59" s="985" t="s">
        <v>72</v>
      </c>
      <c r="CD59" s="986"/>
      <c r="CE59" s="987"/>
      <c r="CF59" s="996">
        <v>1</v>
      </c>
      <c r="CG59" s="997"/>
      <c r="CH59" s="998" t="s">
        <v>177</v>
      </c>
      <c r="CI59" s="998"/>
      <c r="CJ59" s="996">
        <v>1</v>
      </c>
      <c r="CK59" s="997"/>
      <c r="CL59" s="1004" t="s">
        <v>129</v>
      </c>
      <c r="CM59" s="1005"/>
      <c r="CN59" s="1006"/>
      <c r="CO59" s="1014" t="s">
        <v>132</v>
      </c>
      <c r="CP59" s="986"/>
      <c r="CQ59" s="1015"/>
      <c r="CR59" s="528" t="s">
        <v>801</v>
      </c>
      <c r="CS59" s="116"/>
      <c r="CT59" s="116"/>
      <c r="CU59" s="116"/>
      <c r="CV59" s="116"/>
      <c r="CW59" s="116"/>
    </row>
    <row r="60" spans="1:101" ht="14.25" customHeight="1">
      <c r="A60" s="941"/>
      <c r="B60" s="248">
        <v>96</v>
      </c>
      <c r="C60" s="1081"/>
      <c r="D60" s="1007"/>
      <c r="E60" s="1007"/>
      <c r="F60" s="1007"/>
      <c r="G60" s="352" t="s">
        <v>446</v>
      </c>
      <c r="H60" s="353" t="s">
        <v>447</v>
      </c>
      <c r="I60" s="1043" t="s">
        <v>307</v>
      </c>
      <c r="J60" s="1044"/>
      <c r="K60" s="1045"/>
      <c r="L60" s="996">
        <v>2</v>
      </c>
      <c r="M60" s="997"/>
      <c r="N60" s="996" t="s">
        <v>461</v>
      </c>
      <c r="O60" s="997"/>
      <c r="P60" s="996">
        <v>1</v>
      </c>
      <c r="Q60" s="997"/>
      <c r="R60" s="1060" t="s">
        <v>310</v>
      </c>
      <c r="S60" s="1061"/>
      <c r="T60" s="1062"/>
      <c r="U60" s="1076" t="s">
        <v>134</v>
      </c>
      <c r="V60" s="1044"/>
      <c r="W60" s="1077"/>
      <c r="X60" s="350"/>
      <c r="Y60" s="940" t="s">
        <v>543</v>
      </c>
      <c r="Z60" s="246">
        <v>173</v>
      </c>
      <c r="AA60" s="1197" t="s">
        <v>544</v>
      </c>
      <c r="AB60" s="1168" t="s">
        <v>430</v>
      </c>
      <c r="AC60" s="1169"/>
      <c r="AD60" s="1170"/>
      <c r="AE60" s="420" t="s">
        <v>481</v>
      </c>
      <c r="AF60" s="401">
        <v>0.39583333333333331</v>
      </c>
      <c r="AG60" s="1088" t="s">
        <v>132</v>
      </c>
      <c r="AH60" s="1086"/>
      <c r="AI60" s="1089"/>
      <c r="AJ60" s="1090">
        <v>2</v>
      </c>
      <c r="AK60" s="1090"/>
      <c r="AL60" s="1090" t="s">
        <v>461</v>
      </c>
      <c r="AM60" s="1090"/>
      <c r="AN60" s="1090">
        <v>2</v>
      </c>
      <c r="AO60" s="1090"/>
      <c r="AP60" s="1092" t="s">
        <v>143</v>
      </c>
      <c r="AQ60" s="1086"/>
      <c r="AR60" s="1087"/>
      <c r="AS60" s="1085" t="s">
        <v>318</v>
      </c>
      <c r="AT60" s="1086"/>
      <c r="AU60" s="1087"/>
      <c r="AV60" s="237"/>
      <c r="AW60" s="1132"/>
      <c r="AX60" s="441">
        <v>255</v>
      </c>
      <c r="AY60" s="780"/>
      <c r="AZ60" s="1008" t="s">
        <v>131</v>
      </c>
      <c r="BA60" s="1009"/>
      <c r="BB60" s="1010"/>
      <c r="BC60" s="464" t="s">
        <v>484</v>
      </c>
      <c r="BD60" s="353" t="s">
        <v>467</v>
      </c>
      <c r="BE60" s="985" t="s">
        <v>131</v>
      </c>
      <c r="BF60" s="986"/>
      <c r="BG60" s="987"/>
      <c r="BH60" s="998">
        <v>2</v>
      </c>
      <c r="BI60" s="998"/>
      <c r="BJ60" s="998" t="s">
        <v>461</v>
      </c>
      <c r="BK60" s="998"/>
      <c r="BL60" s="998">
        <v>0</v>
      </c>
      <c r="BM60" s="998"/>
      <c r="BN60" s="1016" t="s">
        <v>82</v>
      </c>
      <c r="BO60" s="986"/>
      <c r="BP60" s="1015"/>
      <c r="BQ60" s="1014" t="s">
        <v>302</v>
      </c>
      <c r="BR60" s="986"/>
      <c r="BS60" s="1015"/>
      <c r="BT60" s="116"/>
      <c r="BU60" s="1226"/>
      <c r="BV60" s="441">
        <v>275</v>
      </c>
      <c r="BW60" s="1081"/>
      <c r="BX60" s="1102"/>
      <c r="BY60" s="1103"/>
      <c r="BZ60" s="1104"/>
      <c r="CA60" s="353" t="s">
        <v>176</v>
      </c>
      <c r="CB60" s="353">
        <v>0.45833333333333331</v>
      </c>
      <c r="CC60" s="985" t="s">
        <v>132</v>
      </c>
      <c r="CD60" s="986"/>
      <c r="CE60" s="987"/>
      <c r="CF60" s="996">
        <v>0</v>
      </c>
      <c r="CG60" s="997"/>
      <c r="CH60" s="998" t="s">
        <v>177</v>
      </c>
      <c r="CI60" s="998"/>
      <c r="CJ60" s="996">
        <v>6</v>
      </c>
      <c r="CK60" s="997"/>
      <c r="CL60" s="1004" t="s">
        <v>138</v>
      </c>
      <c r="CM60" s="1005"/>
      <c r="CN60" s="1006"/>
      <c r="CO60" s="1014" t="s">
        <v>302</v>
      </c>
      <c r="CP60" s="986"/>
      <c r="CQ60" s="1015"/>
      <c r="CR60" s="528" t="s">
        <v>801</v>
      </c>
      <c r="CS60" s="116"/>
      <c r="CT60" s="116"/>
      <c r="CU60" s="116"/>
      <c r="CV60" s="116"/>
      <c r="CW60" s="116"/>
    </row>
    <row r="61" spans="1:101" ht="14.25" customHeight="1">
      <c r="A61" s="941"/>
      <c r="B61" s="248">
        <v>97</v>
      </c>
      <c r="C61" s="1081"/>
      <c r="D61" s="1008" t="s">
        <v>139</v>
      </c>
      <c r="E61" s="1009"/>
      <c r="F61" s="1010"/>
      <c r="G61" s="374" t="s">
        <v>457</v>
      </c>
      <c r="H61" s="353" t="s">
        <v>521</v>
      </c>
      <c r="I61" s="1043" t="s">
        <v>139</v>
      </c>
      <c r="J61" s="1044"/>
      <c r="K61" s="1045"/>
      <c r="L61" s="996">
        <v>0</v>
      </c>
      <c r="M61" s="997"/>
      <c r="N61" s="996" t="s">
        <v>419</v>
      </c>
      <c r="O61" s="997"/>
      <c r="P61" s="996">
        <v>4</v>
      </c>
      <c r="Q61" s="997"/>
      <c r="R61" s="1060" t="s">
        <v>152</v>
      </c>
      <c r="S61" s="1061"/>
      <c r="T61" s="1062"/>
      <c r="U61" s="1076" t="s">
        <v>150</v>
      </c>
      <c r="V61" s="1044"/>
      <c r="W61" s="1077"/>
      <c r="X61" s="350"/>
      <c r="Y61" s="941"/>
      <c r="Z61" s="248">
        <v>174</v>
      </c>
      <c r="AA61" s="1081"/>
      <c r="AB61" s="1102"/>
      <c r="AC61" s="1103"/>
      <c r="AD61" s="1104"/>
      <c r="AE61" s="393" t="s">
        <v>522</v>
      </c>
      <c r="AF61" s="353">
        <v>0.47916666666666669</v>
      </c>
      <c r="AG61" s="1024" t="s">
        <v>318</v>
      </c>
      <c r="AH61" s="1005"/>
      <c r="AI61" s="1005"/>
      <c r="AJ61" s="998">
        <v>4</v>
      </c>
      <c r="AK61" s="998"/>
      <c r="AL61" s="998" t="s">
        <v>419</v>
      </c>
      <c r="AM61" s="998"/>
      <c r="AN61" s="998">
        <v>0</v>
      </c>
      <c r="AO61" s="998"/>
      <c r="AP61" s="1004" t="s">
        <v>319</v>
      </c>
      <c r="AQ61" s="1005"/>
      <c r="AR61" s="1005"/>
      <c r="AS61" s="1014" t="s">
        <v>132</v>
      </c>
      <c r="AT61" s="986"/>
      <c r="AU61" s="1015"/>
      <c r="AV61" s="411" t="s">
        <v>754</v>
      </c>
      <c r="AW61" s="1132"/>
      <c r="AX61" s="441">
        <v>256</v>
      </c>
      <c r="AY61" s="780"/>
      <c r="AZ61" s="1102"/>
      <c r="BA61" s="1103"/>
      <c r="BB61" s="1104"/>
      <c r="BC61" s="464" t="s">
        <v>426</v>
      </c>
      <c r="BD61" s="353" t="s">
        <v>454</v>
      </c>
      <c r="BE61" s="1024" t="s">
        <v>302</v>
      </c>
      <c r="BF61" s="1005"/>
      <c r="BG61" s="1005"/>
      <c r="BH61" s="998">
        <v>1</v>
      </c>
      <c r="BI61" s="998"/>
      <c r="BJ61" s="998" t="s">
        <v>437</v>
      </c>
      <c r="BK61" s="998"/>
      <c r="BL61" s="998">
        <v>2</v>
      </c>
      <c r="BM61" s="998"/>
      <c r="BN61" s="1004" t="s">
        <v>311</v>
      </c>
      <c r="BO61" s="1005"/>
      <c r="BP61" s="1005"/>
      <c r="BQ61" s="1014" t="s">
        <v>131</v>
      </c>
      <c r="BR61" s="986"/>
      <c r="BS61" s="1015"/>
      <c r="BT61" s="237"/>
      <c r="BU61" s="1226"/>
      <c r="BV61" s="441">
        <v>276</v>
      </c>
      <c r="BW61" s="1081"/>
      <c r="BX61" s="1011"/>
      <c r="BY61" s="1012"/>
      <c r="BZ61" s="1013"/>
      <c r="CA61" s="353" t="s">
        <v>407</v>
      </c>
      <c r="CB61" s="353">
        <v>0.52083333333333337</v>
      </c>
      <c r="CC61" s="985" t="s">
        <v>302</v>
      </c>
      <c r="CD61" s="986"/>
      <c r="CE61" s="987"/>
      <c r="CF61" s="996">
        <v>2</v>
      </c>
      <c r="CG61" s="997"/>
      <c r="CH61" s="998" t="s">
        <v>177</v>
      </c>
      <c r="CI61" s="998"/>
      <c r="CJ61" s="996">
        <v>4</v>
      </c>
      <c r="CK61" s="997"/>
      <c r="CL61" s="1004" t="s">
        <v>310</v>
      </c>
      <c r="CM61" s="1005"/>
      <c r="CN61" s="1006"/>
      <c r="CO61" s="1014" t="s">
        <v>811</v>
      </c>
      <c r="CP61" s="986"/>
      <c r="CQ61" s="1015"/>
      <c r="CR61" s="528" t="s">
        <v>801</v>
      </c>
      <c r="CS61" s="116"/>
      <c r="CT61" s="116"/>
      <c r="CU61" s="116"/>
      <c r="CV61" s="116"/>
      <c r="CW61" s="116"/>
    </row>
    <row r="62" spans="1:101" ht="13.5" customHeight="1" thickBot="1">
      <c r="A62" s="941"/>
      <c r="B62" s="248">
        <v>98</v>
      </c>
      <c r="C62" s="1081"/>
      <c r="D62" s="1102"/>
      <c r="E62" s="1103"/>
      <c r="F62" s="1104"/>
      <c r="G62" s="352" t="s">
        <v>199</v>
      </c>
      <c r="H62" s="353" t="s">
        <v>454</v>
      </c>
      <c r="I62" s="1043" t="s">
        <v>150</v>
      </c>
      <c r="J62" s="1044"/>
      <c r="K62" s="1045"/>
      <c r="L62" s="996">
        <v>3</v>
      </c>
      <c r="M62" s="997"/>
      <c r="N62" s="996" t="s">
        <v>437</v>
      </c>
      <c r="O62" s="997"/>
      <c r="P62" s="996">
        <v>0</v>
      </c>
      <c r="Q62" s="997"/>
      <c r="R62" s="1060" t="s">
        <v>144</v>
      </c>
      <c r="S62" s="1061"/>
      <c r="T62" s="1062"/>
      <c r="U62" s="1076" t="s">
        <v>152</v>
      </c>
      <c r="V62" s="1044"/>
      <c r="W62" s="1077"/>
      <c r="X62" s="116"/>
      <c r="Y62" s="941"/>
      <c r="Z62" s="248">
        <v>175</v>
      </c>
      <c r="AA62" s="1081"/>
      <c r="AB62" s="1102"/>
      <c r="AC62" s="1103"/>
      <c r="AD62" s="1104"/>
      <c r="AE62" s="393" t="s">
        <v>449</v>
      </c>
      <c r="AF62" s="353">
        <v>0.5625</v>
      </c>
      <c r="AG62" s="985" t="s">
        <v>316</v>
      </c>
      <c r="AH62" s="986"/>
      <c r="AI62" s="987"/>
      <c r="AJ62" s="996">
        <v>2</v>
      </c>
      <c r="AK62" s="997"/>
      <c r="AL62" s="998" t="s">
        <v>437</v>
      </c>
      <c r="AM62" s="998"/>
      <c r="AN62" s="996">
        <v>2</v>
      </c>
      <c r="AO62" s="997"/>
      <c r="AP62" s="1004" t="s">
        <v>317</v>
      </c>
      <c r="AQ62" s="1005"/>
      <c r="AR62" s="1006"/>
      <c r="AS62" s="1014" t="s">
        <v>319</v>
      </c>
      <c r="AT62" s="986"/>
      <c r="AU62" s="1015"/>
      <c r="AV62" s="237"/>
      <c r="AW62" s="1132"/>
      <c r="AX62" s="441">
        <v>257</v>
      </c>
      <c r="AY62" s="780"/>
      <c r="AZ62" s="1102"/>
      <c r="BA62" s="1103"/>
      <c r="BB62" s="1104"/>
      <c r="BC62" s="464" t="s">
        <v>199</v>
      </c>
      <c r="BD62" s="353" t="s">
        <v>439</v>
      </c>
      <c r="BE62" s="1024" t="s">
        <v>150</v>
      </c>
      <c r="BF62" s="1005"/>
      <c r="BG62" s="1005"/>
      <c r="BH62" s="998">
        <v>2</v>
      </c>
      <c r="BI62" s="998"/>
      <c r="BJ62" s="998" t="s">
        <v>437</v>
      </c>
      <c r="BK62" s="998"/>
      <c r="BL62" s="998">
        <v>2</v>
      </c>
      <c r="BM62" s="998"/>
      <c r="BN62" s="1004" t="s">
        <v>144</v>
      </c>
      <c r="BO62" s="1005"/>
      <c r="BP62" s="1005"/>
      <c r="BQ62" s="1014" t="s">
        <v>311</v>
      </c>
      <c r="BR62" s="986"/>
      <c r="BS62" s="1015"/>
      <c r="BT62" s="237"/>
      <c r="BU62" s="1227"/>
      <c r="BV62" s="444">
        <v>277</v>
      </c>
      <c r="BW62" s="1180"/>
      <c r="BX62" s="388"/>
      <c r="BY62" s="389"/>
      <c r="BZ62" s="390"/>
      <c r="CA62" s="353" t="s">
        <v>377</v>
      </c>
      <c r="CB62" s="353"/>
      <c r="CC62" s="985" t="s">
        <v>327</v>
      </c>
      <c r="CD62" s="986"/>
      <c r="CE62" s="987"/>
      <c r="CF62" s="998"/>
      <c r="CG62" s="998"/>
      <c r="CH62" s="998" t="s">
        <v>177</v>
      </c>
      <c r="CI62" s="998"/>
      <c r="CJ62" s="998"/>
      <c r="CK62" s="998"/>
      <c r="CL62" s="1004" t="s">
        <v>331</v>
      </c>
      <c r="CM62" s="1005"/>
      <c r="CN62" s="1005"/>
      <c r="CO62" s="1014"/>
      <c r="CP62" s="986"/>
      <c r="CQ62" s="1015"/>
      <c r="CR62" s="528"/>
      <c r="CS62" s="116"/>
      <c r="CT62" s="116"/>
      <c r="CU62" s="116"/>
      <c r="CV62" s="116"/>
      <c r="CW62" s="116"/>
    </row>
    <row r="63" spans="1:101" ht="13.5" customHeight="1">
      <c r="A63" s="941"/>
      <c r="B63" s="248">
        <v>99</v>
      </c>
      <c r="C63" s="1081"/>
      <c r="D63" s="1102"/>
      <c r="E63" s="1103"/>
      <c r="F63" s="1104"/>
      <c r="G63" s="363" t="s">
        <v>468</v>
      </c>
      <c r="H63" s="361" t="s">
        <v>439</v>
      </c>
      <c r="I63" s="1213" t="s">
        <v>327</v>
      </c>
      <c r="J63" s="1214"/>
      <c r="K63" s="1215"/>
      <c r="L63" s="991">
        <v>0</v>
      </c>
      <c r="M63" s="992"/>
      <c r="N63" s="991" t="s">
        <v>437</v>
      </c>
      <c r="O63" s="992"/>
      <c r="P63" s="991">
        <v>0</v>
      </c>
      <c r="Q63" s="992"/>
      <c r="R63" s="1216" t="s">
        <v>333</v>
      </c>
      <c r="S63" s="1217"/>
      <c r="T63" s="1218"/>
      <c r="U63" s="1219" t="s">
        <v>144</v>
      </c>
      <c r="V63" s="1214"/>
      <c r="W63" s="1220"/>
      <c r="X63" s="116"/>
      <c r="Y63" s="941"/>
      <c r="Z63" s="248">
        <v>176</v>
      </c>
      <c r="AA63" s="1081"/>
      <c r="AB63" s="1007" t="s">
        <v>20</v>
      </c>
      <c r="AC63" s="1007"/>
      <c r="AD63" s="1007"/>
      <c r="AE63" s="419" t="s">
        <v>199</v>
      </c>
      <c r="AF63" s="353" t="s">
        <v>439</v>
      </c>
      <c r="AG63" s="988" t="s">
        <v>134</v>
      </c>
      <c r="AH63" s="989"/>
      <c r="AI63" s="990"/>
      <c r="AJ63" s="991">
        <v>1</v>
      </c>
      <c r="AK63" s="992"/>
      <c r="AL63" s="1072" t="s">
        <v>437</v>
      </c>
      <c r="AM63" s="1072"/>
      <c r="AN63" s="991">
        <v>1</v>
      </c>
      <c r="AO63" s="992"/>
      <c r="AP63" s="993" t="s">
        <v>139</v>
      </c>
      <c r="AQ63" s="994"/>
      <c r="AR63" s="995"/>
      <c r="AS63" s="1014" t="s">
        <v>312</v>
      </c>
      <c r="AT63" s="986"/>
      <c r="AU63" s="1015"/>
      <c r="AV63" s="237"/>
      <c r="AW63" s="1132"/>
      <c r="AX63" s="441">
        <v>258</v>
      </c>
      <c r="AY63" s="780"/>
      <c r="AZ63" s="1011"/>
      <c r="BA63" s="1012"/>
      <c r="BB63" s="1013"/>
      <c r="BC63" s="464" t="s">
        <v>468</v>
      </c>
      <c r="BD63" s="353" t="s">
        <v>516</v>
      </c>
      <c r="BE63" s="1024" t="s">
        <v>451</v>
      </c>
      <c r="BF63" s="1005"/>
      <c r="BG63" s="1005"/>
      <c r="BH63" s="998">
        <v>3</v>
      </c>
      <c r="BI63" s="998"/>
      <c r="BJ63" s="998" t="s">
        <v>437</v>
      </c>
      <c r="BK63" s="998"/>
      <c r="BL63" s="998">
        <v>0</v>
      </c>
      <c r="BM63" s="998"/>
      <c r="BN63" s="1004" t="s">
        <v>333</v>
      </c>
      <c r="BO63" s="1005"/>
      <c r="BP63" s="1005"/>
      <c r="BQ63" s="1014" t="s">
        <v>144</v>
      </c>
      <c r="BR63" s="986"/>
      <c r="BS63" s="1015"/>
      <c r="BT63" s="237"/>
      <c r="BU63" s="1221" t="s">
        <v>541</v>
      </c>
      <c r="BV63" s="449">
        <v>327</v>
      </c>
      <c r="BW63" s="1197" t="s">
        <v>542</v>
      </c>
      <c r="BX63" s="1168" t="s">
        <v>140</v>
      </c>
      <c r="BY63" s="1169"/>
      <c r="BZ63" s="1170"/>
      <c r="CA63" s="358" t="s">
        <v>431</v>
      </c>
      <c r="CB63" s="359" t="s">
        <v>471</v>
      </c>
      <c r="CC63" s="1185" t="s">
        <v>323</v>
      </c>
      <c r="CD63" s="1186"/>
      <c r="CE63" s="1212"/>
      <c r="CF63" s="1127">
        <v>4</v>
      </c>
      <c r="CG63" s="1128"/>
      <c r="CH63" s="1127" t="s">
        <v>425</v>
      </c>
      <c r="CI63" s="1128"/>
      <c r="CJ63" s="1127">
        <v>2</v>
      </c>
      <c r="CK63" s="1128"/>
      <c r="CL63" s="1193" t="s">
        <v>324</v>
      </c>
      <c r="CM63" s="1186"/>
      <c r="CN63" s="1194"/>
      <c r="CO63" s="1145" t="s">
        <v>152</v>
      </c>
      <c r="CP63" s="1125"/>
      <c r="CQ63" s="1146"/>
      <c r="CR63" s="237"/>
      <c r="CS63" s="116"/>
      <c r="CT63" s="116"/>
      <c r="CU63" s="116"/>
      <c r="CV63" s="116"/>
      <c r="CW63" s="116"/>
    </row>
    <row r="64" spans="1:101" ht="13.5" customHeight="1">
      <c r="A64" s="941"/>
      <c r="B64" s="248">
        <v>100</v>
      </c>
      <c r="C64" s="1081"/>
      <c r="D64" s="1007" t="s">
        <v>530</v>
      </c>
      <c r="E64" s="1007"/>
      <c r="F64" s="1007"/>
      <c r="G64" s="366" t="s">
        <v>449</v>
      </c>
      <c r="H64" s="353" t="s">
        <v>439</v>
      </c>
      <c r="I64" s="1082" t="s">
        <v>316</v>
      </c>
      <c r="J64" s="1061"/>
      <c r="K64" s="1196"/>
      <c r="L64" s="996">
        <v>2</v>
      </c>
      <c r="M64" s="997"/>
      <c r="N64" s="996" t="s">
        <v>437</v>
      </c>
      <c r="O64" s="997"/>
      <c r="P64" s="996">
        <v>0</v>
      </c>
      <c r="Q64" s="997"/>
      <c r="R64" s="1060" t="s">
        <v>323</v>
      </c>
      <c r="S64" s="1061"/>
      <c r="T64" s="1062"/>
      <c r="U64" s="1076" t="s">
        <v>311</v>
      </c>
      <c r="V64" s="1044"/>
      <c r="W64" s="1077"/>
      <c r="X64" s="116"/>
      <c r="Y64" s="941"/>
      <c r="Z64" s="248">
        <v>177</v>
      </c>
      <c r="AA64" s="1081"/>
      <c r="AB64" s="1007"/>
      <c r="AC64" s="1007"/>
      <c r="AD64" s="1007"/>
      <c r="AE64" s="419" t="s">
        <v>426</v>
      </c>
      <c r="AF64" s="353" t="s">
        <v>516</v>
      </c>
      <c r="AG64" s="985" t="s">
        <v>312</v>
      </c>
      <c r="AH64" s="986"/>
      <c r="AI64" s="987"/>
      <c r="AJ64" s="998">
        <v>3</v>
      </c>
      <c r="AK64" s="998"/>
      <c r="AL64" s="998" t="s">
        <v>437</v>
      </c>
      <c r="AM64" s="998"/>
      <c r="AN64" s="998">
        <v>1</v>
      </c>
      <c r="AO64" s="998"/>
      <c r="AP64" s="1016" t="s">
        <v>313</v>
      </c>
      <c r="AQ64" s="986"/>
      <c r="AR64" s="1015"/>
      <c r="AS64" s="1014" t="s">
        <v>134</v>
      </c>
      <c r="AT64" s="986"/>
      <c r="AU64" s="1015"/>
      <c r="AV64" s="237"/>
      <c r="AW64" s="1132"/>
      <c r="AX64" s="441">
        <v>259</v>
      </c>
      <c r="AY64" s="780"/>
      <c r="AZ64" s="1008" t="s">
        <v>139</v>
      </c>
      <c r="BA64" s="1009"/>
      <c r="BB64" s="1010"/>
      <c r="BC64" s="463" t="s">
        <v>199</v>
      </c>
      <c r="BD64" s="361" t="s">
        <v>469</v>
      </c>
      <c r="BE64" s="985" t="s">
        <v>139</v>
      </c>
      <c r="BF64" s="986"/>
      <c r="BG64" s="987"/>
      <c r="BH64" s="996">
        <v>0</v>
      </c>
      <c r="BI64" s="997"/>
      <c r="BJ64" s="998" t="s">
        <v>437</v>
      </c>
      <c r="BK64" s="998"/>
      <c r="BL64" s="996">
        <v>1</v>
      </c>
      <c r="BM64" s="997"/>
      <c r="BN64" s="1004" t="s">
        <v>152</v>
      </c>
      <c r="BO64" s="1005"/>
      <c r="BP64" s="1006"/>
      <c r="BQ64" s="1014" t="s">
        <v>307</v>
      </c>
      <c r="BR64" s="986"/>
      <c r="BS64" s="1015"/>
      <c r="BT64" s="237"/>
      <c r="BU64" s="1222"/>
      <c r="BV64" s="441">
        <v>328</v>
      </c>
      <c r="BW64" s="1081"/>
      <c r="BX64" s="1102"/>
      <c r="BY64" s="1103"/>
      <c r="BZ64" s="1104"/>
      <c r="CA64" s="536" t="s">
        <v>457</v>
      </c>
      <c r="CB64" s="353" t="s">
        <v>421</v>
      </c>
      <c r="CC64" s="985" t="s">
        <v>138</v>
      </c>
      <c r="CD64" s="986"/>
      <c r="CE64" s="987"/>
      <c r="CF64" s="996">
        <v>2</v>
      </c>
      <c r="CG64" s="997"/>
      <c r="CH64" s="996" t="s">
        <v>419</v>
      </c>
      <c r="CI64" s="997"/>
      <c r="CJ64" s="996">
        <v>1</v>
      </c>
      <c r="CK64" s="997"/>
      <c r="CL64" s="1004" t="s">
        <v>152</v>
      </c>
      <c r="CM64" s="1005"/>
      <c r="CN64" s="1006"/>
      <c r="CO64" s="1014" t="s">
        <v>323</v>
      </c>
      <c r="CP64" s="986"/>
      <c r="CQ64" s="1015"/>
      <c r="CR64" s="237"/>
      <c r="CS64" s="116"/>
      <c r="CT64" s="116"/>
      <c r="CU64" s="116"/>
      <c r="CV64" s="116"/>
      <c r="CW64" s="116"/>
    </row>
    <row r="65" spans="1:101" ht="13.5" customHeight="1" thickBot="1">
      <c r="A65" s="941"/>
      <c r="B65" s="248">
        <v>101</v>
      </c>
      <c r="C65" s="1081"/>
      <c r="D65" s="1007"/>
      <c r="E65" s="1007"/>
      <c r="F65" s="1007"/>
      <c r="G65" s="366" t="s">
        <v>426</v>
      </c>
      <c r="H65" s="353" t="s">
        <v>516</v>
      </c>
      <c r="I65" s="1043" t="s">
        <v>309</v>
      </c>
      <c r="J65" s="1044"/>
      <c r="K65" s="1045"/>
      <c r="L65" s="996">
        <v>0</v>
      </c>
      <c r="M65" s="997"/>
      <c r="N65" s="996" t="s">
        <v>437</v>
      </c>
      <c r="O65" s="997"/>
      <c r="P65" s="996">
        <v>11</v>
      </c>
      <c r="Q65" s="997"/>
      <c r="R65" s="1060" t="s">
        <v>311</v>
      </c>
      <c r="S65" s="1061"/>
      <c r="T65" s="1062"/>
      <c r="U65" s="1076" t="s">
        <v>316</v>
      </c>
      <c r="V65" s="1044"/>
      <c r="W65" s="1077"/>
      <c r="X65" s="116"/>
      <c r="Y65" s="941"/>
      <c r="Z65" s="248">
        <v>178</v>
      </c>
      <c r="AA65" s="1081"/>
      <c r="AB65" s="1008" t="s">
        <v>458</v>
      </c>
      <c r="AC65" s="1009"/>
      <c r="AD65" s="1010"/>
      <c r="AE65" s="393" t="s">
        <v>438</v>
      </c>
      <c r="AF65" s="353" t="s">
        <v>469</v>
      </c>
      <c r="AG65" s="985" t="s">
        <v>131</v>
      </c>
      <c r="AH65" s="986"/>
      <c r="AI65" s="987"/>
      <c r="AJ65" s="996">
        <v>5</v>
      </c>
      <c r="AK65" s="997"/>
      <c r="AL65" s="998" t="s">
        <v>437</v>
      </c>
      <c r="AM65" s="998"/>
      <c r="AN65" s="996">
        <v>0</v>
      </c>
      <c r="AO65" s="997"/>
      <c r="AP65" s="1004" t="s">
        <v>129</v>
      </c>
      <c r="AQ65" s="1005"/>
      <c r="AR65" s="1006"/>
      <c r="AS65" s="1014" t="s">
        <v>138</v>
      </c>
      <c r="AT65" s="986"/>
      <c r="AU65" s="1015"/>
      <c r="AV65" s="237"/>
      <c r="AW65" s="1133"/>
      <c r="AX65" s="444">
        <v>260</v>
      </c>
      <c r="AY65" s="895"/>
      <c r="AZ65" s="1190"/>
      <c r="BA65" s="1191"/>
      <c r="BB65" s="1192"/>
      <c r="BC65" s="466" t="s">
        <v>486</v>
      </c>
      <c r="BD65" s="384" t="s">
        <v>436</v>
      </c>
      <c r="BE65" s="1188" t="s">
        <v>307</v>
      </c>
      <c r="BF65" s="1000"/>
      <c r="BG65" s="1000"/>
      <c r="BH65" s="1028">
        <v>2</v>
      </c>
      <c r="BI65" s="1028"/>
      <c r="BJ65" s="1028" t="s">
        <v>461</v>
      </c>
      <c r="BK65" s="1028"/>
      <c r="BL65" s="1028">
        <v>4</v>
      </c>
      <c r="BM65" s="1028"/>
      <c r="BN65" s="999" t="s">
        <v>313</v>
      </c>
      <c r="BO65" s="1000"/>
      <c r="BP65" s="1000"/>
      <c r="BQ65" s="1183" t="s">
        <v>152</v>
      </c>
      <c r="BR65" s="1026"/>
      <c r="BS65" s="1184"/>
      <c r="BT65" s="237"/>
      <c r="BU65" s="1222"/>
      <c r="BV65" s="441">
        <v>329</v>
      </c>
      <c r="BW65" s="1081"/>
      <c r="BX65" s="1008" t="s">
        <v>83</v>
      </c>
      <c r="BY65" s="1009"/>
      <c r="BZ65" s="1010"/>
      <c r="CA65" s="536" t="s">
        <v>199</v>
      </c>
      <c r="CB65" s="353" t="s">
        <v>469</v>
      </c>
      <c r="CC65" s="985" t="s">
        <v>83</v>
      </c>
      <c r="CD65" s="986"/>
      <c r="CE65" s="987"/>
      <c r="CF65" s="996">
        <v>2</v>
      </c>
      <c r="CG65" s="997"/>
      <c r="CH65" s="996" t="s">
        <v>437</v>
      </c>
      <c r="CI65" s="997"/>
      <c r="CJ65" s="996">
        <v>1</v>
      </c>
      <c r="CK65" s="997"/>
      <c r="CL65" s="1004" t="s">
        <v>134</v>
      </c>
      <c r="CM65" s="1005"/>
      <c r="CN65" s="1006"/>
      <c r="CO65" s="1014" t="s">
        <v>313</v>
      </c>
      <c r="CP65" s="986"/>
      <c r="CQ65" s="1015"/>
      <c r="CR65" s="237"/>
      <c r="CS65" s="116"/>
      <c r="CT65" s="116"/>
      <c r="CU65" s="19"/>
      <c r="CV65" s="19"/>
      <c r="CW65" s="19"/>
    </row>
    <row r="66" spans="1:101" ht="13.5" customHeight="1">
      <c r="A66" s="941"/>
      <c r="B66" s="248">
        <v>102</v>
      </c>
      <c r="C66" s="1081"/>
      <c r="D66" s="1008" t="s">
        <v>318</v>
      </c>
      <c r="E66" s="1009"/>
      <c r="F66" s="1010"/>
      <c r="G66" s="352" t="s">
        <v>449</v>
      </c>
      <c r="H66" s="353" t="s">
        <v>469</v>
      </c>
      <c r="I66" s="1043" t="s">
        <v>318</v>
      </c>
      <c r="J66" s="1044"/>
      <c r="K66" s="1045"/>
      <c r="L66" s="996">
        <v>9</v>
      </c>
      <c r="M66" s="997"/>
      <c r="N66" s="996" t="s">
        <v>437</v>
      </c>
      <c r="O66" s="997"/>
      <c r="P66" s="996">
        <v>2</v>
      </c>
      <c r="Q66" s="997"/>
      <c r="R66" s="1060" t="s">
        <v>321</v>
      </c>
      <c r="S66" s="1061"/>
      <c r="T66" s="1062"/>
      <c r="U66" s="1076" t="s">
        <v>324</v>
      </c>
      <c r="V66" s="1044"/>
      <c r="W66" s="1077"/>
      <c r="X66" s="116"/>
      <c r="Y66" s="941"/>
      <c r="Z66" s="248">
        <v>179</v>
      </c>
      <c r="AA66" s="1081"/>
      <c r="AB66" s="1102"/>
      <c r="AC66" s="1103"/>
      <c r="AD66" s="1104"/>
      <c r="AE66" s="393" t="s">
        <v>199</v>
      </c>
      <c r="AF66" s="353" t="s">
        <v>454</v>
      </c>
      <c r="AG66" s="1024" t="s">
        <v>150</v>
      </c>
      <c r="AH66" s="1005"/>
      <c r="AI66" s="1005"/>
      <c r="AJ66" s="998">
        <v>1</v>
      </c>
      <c r="AK66" s="998"/>
      <c r="AL66" s="998" t="s">
        <v>437</v>
      </c>
      <c r="AM66" s="998"/>
      <c r="AN66" s="998">
        <v>1</v>
      </c>
      <c r="AO66" s="998"/>
      <c r="AP66" s="1004" t="s">
        <v>138</v>
      </c>
      <c r="AQ66" s="1005"/>
      <c r="AR66" s="1005"/>
      <c r="AS66" s="1014" t="s">
        <v>129</v>
      </c>
      <c r="AT66" s="986"/>
      <c r="AU66" s="1015"/>
      <c r="AV66" s="237"/>
      <c r="AW66" s="1131" t="s">
        <v>21</v>
      </c>
      <c r="AX66" s="449">
        <v>193</v>
      </c>
      <c r="AY66" s="806" t="s">
        <v>545</v>
      </c>
      <c r="AZ66" s="1168" t="s">
        <v>546</v>
      </c>
      <c r="BA66" s="1169"/>
      <c r="BB66" s="1170"/>
      <c r="BC66" s="448" t="s">
        <v>547</v>
      </c>
      <c r="BD66" s="470">
        <v>0.39583333333333331</v>
      </c>
      <c r="BE66" s="1185" t="s">
        <v>51</v>
      </c>
      <c r="BF66" s="1186"/>
      <c r="BG66" s="1212"/>
      <c r="BH66" s="1187">
        <v>1</v>
      </c>
      <c r="BI66" s="1187"/>
      <c r="BJ66" s="1187" t="s">
        <v>497</v>
      </c>
      <c r="BK66" s="1187"/>
      <c r="BL66" s="1187">
        <v>2</v>
      </c>
      <c r="BM66" s="1187"/>
      <c r="BN66" s="1193" t="s">
        <v>82</v>
      </c>
      <c r="BO66" s="1186"/>
      <c r="BP66" s="1186"/>
      <c r="BQ66" s="1145" t="s">
        <v>310</v>
      </c>
      <c r="BR66" s="1125"/>
      <c r="BS66" s="1146"/>
      <c r="BT66" s="439" t="s">
        <v>548</v>
      </c>
      <c r="BU66" s="1222"/>
      <c r="BV66" s="441">
        <v>330</v>
      </c>
      <c r="BW66" s="1081"/>
      <c r="BX66" s="1102"/>
      <c r="BY66" s="1103"/>
      <c r="BZ66" s="1104"/>
      <c r="CA66" s="536" t="s">
        <v>426</v>
      </c>
      <c r="CB66" s="353" t="s">
        <v>454</v>
      </c>
      <c r="CC66" s="985" t="s">
        <v>312</v>
      </c>
      <c r="CD66" s="986"/>
      <c r="CE66" s="987"/>
      <c r="CF66" s="996">
        <v>2</v>
      </c>
      <c r="CG66" s="997"/>
      <c r="CH66" s="996" t="s">
        <v>437</v>
      </c>
      <c r="CI66" s="997"/>
      <c r="CJ66" s="996">
        <v>2</v>
      </c>
      <c r="CK66" s="997"/>
      <c r="CL66" s="1004" t="s">
        <v>313</v>
      </c>
      <c r="CM66" s="1005"/>
      <c r="CN66" s="1006"/>
      <c r="CO66" s="1014" t="s">
        <v>134</v>
      </c>
      <c r="CP66" s="986"/>
      <c r="CQ66" s="1015"/>
      <c r="CR66" s="237"/>
      <c r="CS66" s="251"/>
      <c r="CT66" s="251"/>
      <c r="CU66" s="19"/>
      <c r="CV66" s="19"/>
      <c r="CW66" s="19"/>
    </row>
    <row r="67" spans="1:101" ht="14.25" customHeight="1">
      <c r="A67" s="941"/>
      <c r="B67" s="248">
        <v>103</v>
      </c>
      <c r="C67" s="1081"/>
      <c r="D67" s="1102"/>
      <c r="E67" s="1103"/>
      <c r="F67" s="1104"/>
      <c r="G67" s="374" t="s">
        <v>522</v>
      </c>
      <c r="H67" s="353" t="s">
        <v>456</v>
      </c>
      <c r="I67" s="1043" t="s">
        <v>317</v>
      </c>
      <c r="J67" s="1044"/>
      <c r="K67" s="1045"/>
      <c r="L67" s="996">
        <v>2</v>
      </c>
      <c r="M67" s="997"/>
      <c r="N67" s="996" t="s">
        <v>419</v>
      </c>
      <c r="O67" s="997"/>
      <c r="P67" s="996">
        <v>1</v>
      </c>
      <c r="Q67" s="997"/>
      <c r="R67" s="1060" t="s">
        <v>324</v>
      </c>
      <c r="S67" s="1061"/>
      <c r="T67" s="1062"/>
      <c r="U67" s="1076" t="s">
        <v>321</v>
      </c>
      <c r="V67" s="1044"/>
      <c r="W67" s="1077"/>
      <c r="X67" s="116"/>
      <c r="Y67" s="941"/>
      <c r="Z67" s="248">
        <v>180</v>
      </c>
      <c r="AA67" s="1117"/>
      <c r="AB67" s="1011"/>
      <c r="AC67" s="1012"/>
      <c r="AD67" s="1013"/>
      <c r="AE67" s="419" t="s">
        <v>420</v>
      </c>
      <c r="AF67" s="353" t="s">
        <v>422</v>
      </c>
      <c r="AG67" s="985" t="s">
        <v>332</v>
      </c>
      <c r="AH67" s="986"/>
      <c r="AI67" s="987"/>
      <c r="AJ67" s="998">
        <v>2</v>
      </c>
      <c r="AK67" s="998"/>
      <c r="AL67" s="998" t="s">
        <v>419</v>
      </c>
      <c r="AM67" s="998"/>
      <c r="AN67" s="998">
        <v>0</v>
      </c>
      <c r="AO67" s="998"/>
      <c r="AP67" s="1004" t="s">
        <v>333</v>
      </c>
      <c r="AQ67" s="1005"/>
      <c r="AR67" s="1005"/>
      <c r="AS67" s="1014" t="s">
        <v>333</v>
      </c>
      <c r="AT67" s="986"/>
      <c r="AU67" s="1015"/>
      <c r="AV67" s="237"/>
      <c r="AW67" s="1132"/>
      <c r="AX67" s="441">
        <v>194</v>
      </c>
      <c r="AY67" s="780"/>
      <c r="AZ67" s="1102"/>
      <c r="BA67" s="1103"/>
      <c r="BB67" s="1104"/>
      <c r="BC67" s="463" t="s">
        <v>417</v>
      </c>
      <c r="BD67" s="471">
        <v>0.47916666666666669</v>
      </c>
      <c r="BE67" s="1024" t="s">
        <v>310</v>
      </c>
      <c r="BF67" s="1005"/>
      <c r="BG67" s="1163"/>
      <c r="BH67" s="998">
        <v>0</v>
      </c>
      <c r="BI67" s="998"/>
      <c r="BJ67" s="998" t="s">
        <v>419</v>
      </c>
      <c r="BK67" s="998"/>
      <c r="BL67" s="998">
        <v>6</v>
      </c>
      <c r="BM67" s="998"/>
      <c r="BN67" s="1004" t="s">
        <v>311</v>
      </c>
      <c r="BO67" s="1005"/>
      <c r="BP67" s="1005"/>
      <c r="BQ67" s="1014" t="s">
        <v>51</v>
      </c>
      <c r="BR67" s="986"/>
      <c r="BS67" s="1015"/>
      <c r="BT67" s="439" t="s">
        <v>548</v>
      </c>
      <c r="BU67" s="1222"/>
      <c r="BV67" s="441">
        <v>331</v>
      </c>
      <c r="BW67" s="1081"/>
      <c r="BX67" s="1102"/>
      <c r="BY67" s="1103"/>
      <c r="BZ67" s="1104"/>
      <c r="CA67" s="537" t="s">
        <v>199</v>
      </c>
      <c r="CB67" s="353" t="s">
        <v>439</v>
      </c>
      <c r="CC67" s="985" t="s">
        <v>139</v>
      </c>
      <c r="CD67" s="986"/>
      <c r="CE67" s="987"/>
      <c r="CF67" s="996">
        <v>2</v>
      </c>
      <c r="CG67" s="997"/>
      <c r="CH67" s="996" t="s">
        <v>437</v>
      </c>
      <c r="CI67" s="997"/>
      <c r="CJ67" s="996">
        <v>1</v>
      </c>
      <c r="CK67" s="997"/>
      <c r="CL67" s="1004" t="s">
        <v>144</v>
      </c>
      <c r="CM67" s="1005"/>
      <c r="CN67" s="1006"/>
      <c r="CO67" s="1014" t="s">
        <v>312</v>
      </c>
      <c r="CP67" s="986"/>
      <c r="CQ67" s="1015"/>
      <c r="CR67" s="237"/>
      <c r="CS67" s="116"/>
      <c r="CT67" s="116"/>
      <c r="CU67" s="116"/>
      <c r="CV67" s="116"/>
      <c r="CW67" s="116"/>
    </row>
    <row r="68" spans="1:101" ht="13.5" customHeight="1">
      <c r="A68" s="941"/>
      <c r="B68" s="248">
        <v>104</v>
      </c>
      <c r="C68" s="1117"/>
      <c r="D68" s="1011"/>
      <c r="E68" s="1012"/>
      <c r="F68" s="1013"/>
      <c r="G68" s="352" t="s">
        <v>522</v>
      </c>
      <c r="H68" s="353" t="s">
        <v>422</v>
      </c>
      <c r="I68" s="1043" t="s">
        <v>319</v>
      </c>
      <c r="J68" s="1044"/>
      <c r="K68" s="1045"/>
      <c r="L68" s="996">
        <v>2</v>
      </c>
      <c r="M68" s="997"/>
      <c r="N68" s="996" t="s">
        <v>437</v>
      </c>
      <c r="O68" s="997"/>
      <c r="P68" s="996">
        <v>9</v>
      </c>
      <c r="Q68" s="997"/>
      <c r="R68" s="1060" t="s">
        <v>448</v>
      </c>
      <c r="S68" s="1061"/>
      <c r="T68" s="1062"/>
      <c r="U68" s="1076" t="s">
        <v>318</v>
      </c>
      <c r="V68" s="1044"/>
      <c r="W68" s="1077"/>
      <c r="X68" s="116"/>
      <c r="Y68" s="941"/>
      <c r="Z68" s="248">
        <v>181</v>
      </c>
      <c r="AA68" s="1116" t="s">
        <v>549</v>
      </c>
      <c r="AB68" s="1008" t="s">
        <v>20</v>
      </c>
      <c r="AC68" s="1009"/>
      <c r="AD68" s="1010"/>
      <c r="AE68" s="393" t="s">
        <v>438</v>
      </c>
      <c r="AF68" s="353" t="s">
        <v>439</v>
      </c>
      <c r="AG68" s="985" t="s">
        <v>149</v>
      </c>
      <c r="AH68" s="986"/>
      <c r="AI68" s="987"/>
      <c r="AJ68" s="996">
        <v>7</v>
      </c>
      <c r="AK68" s="997"/>
      <c r="AL68" s="998" t="s">
        <v>437</v>
      </c>
      <c r="AM68" s="998"/>
      <c r="AN68" s="996">
        <v>1</v>
      </c>
      <c r="AO68" s="997"/>
      <c r="AP68" s="1004" t="s">
        <v>148</v>
      </c>
      <c r="AQ68" s="1005"/>
      <c r="AR68" s="1006"/>
      <c r="AS68" s="1014" t="s">
        <v>305</v>
      </c>
      <c r="AT68" s="986"/>
      <c r="AU68" s="1015"/>
      <c r="AV68" s="237"/>
      <c r="AW68" s="1132"/>
      <c r="AX68" s="441">
        <v>199</v>
      </c>
      <c r="AY68" s="780"/>
      <c r="AZ68" s="1102"/>
      <c r="BA68" s="1103"/>
      <c r="BB68" s="1104"/>
      <c r="BC68" s="463" t="s">
        <v>470</v>
      </c>
      <c r="BD68" s="471">
        <v>0.5625</v>
      </c>
      <c r="BE68" s="1024" t="s">
        <v>131</v>
      </c>
      <c r="BF68" s="1005"/>
      <c r="BG68" s="1163"/>
      <c r="BH68" s="998">
        <v>4</v>
      </c>
      <c r="BI68" s="998"/>
      <c r="BJ68" s="998" t="s">
        <v>425</v>
      </c>
      <c r="BK68" s="998"/>
      <c r="BL68" s="998">
        <v>3</v>
      </c>
      <c r="BM68" s="998"/>
      <c r="BN68" s="1004" t="s">
        <v>72</v>
      </c>
      <c r="BO68" s="1005"/>
      <c r="BP68" s="1005"/>
      <c r="BQ68" s="1014" t="s">
        <v>311</v>
      </c>
      <c r="BR68" s="986"/>
      <c r="BS68" s="1015"/>
      <c r="BT68" s="439" t="s">
        <v>502</v>
      </c>
      <c r="BU68" s="1222"/>
      <c r="BV68" s="441">
        <v>332</v>
      </c>
      <c r="BW68" s="1081"/>
      <c r="BX68" s="1008" t="s">
        <v>132</v>
      </c>
      <c r="BY68" s="1009"/>
      <c r="BZ68" s="1010"/>
      <c r="CA68" s="536" t="s">
        <v>465</v>
      </c>
      <c r="CB68" s="353" t="s">
        <v>467</v>
      </c>
      <c r="CC68" s="985" t="s">
        <v>310</v>
      </c>
      <c r="CD68" s="986"/>
      <c r="CE68" s="987"/>
      <c r="CF68" s="996">
        <v>0</v>
      </c>
      <c r="CG68" s="997"/>
      <c r="CH68" s="996" t="s">
        <v>461</v>
      </c>
      <c r="CI68" s="997"/>
      <c r="CJ68" s="996">
        <v>6</v>
      </c>
      <c r="CK68" s="997"/>
      <c r="CL68" s="1016" t="s">
        <v>311</v>
      </c>
      <c r="CM68" s="986"/>
      <c r="CN68" s="1015"/>
      <c r="CO68" s="1014" t="s">
        <v>10</v>
      </c>
      <c r="CP68" s="986"/>
      <c r="CQ68" s="1015"/>
      <c r="CR68" s="237"/>
      <c r="CS68" s="251"/>
      <c r="CT68" s="251"/>
      <c r="CU68" s="116"/>
      <c r="CV68" s="116"/>
      <c r="CW68" s="116"/>
    </row>
    <row r="69" spans="1:101" ht="13.5" customHeight="1" thickBot="1">
      <c r="A69" s="941"/>
      <c r="B69" s="248">
        <v>105</v>
      </c>
      <c r="C69" s="378"/>
      <c r="D69" s="379"/>
      <c r="E69" s="380"/>
      <c r="F69" s="381"/>
      <c r="G69" s="352" t="s">
        <v>446</v>
      </c>
      <c r="H69" s="353"/>
      <c r="I69" s="1043" t="s">
        <v>302</v>
      </c>
      <c r="J69" s="1044"/>
      <c r="K69" s="1045"/>
      <c r="L69" s="996"/>
      <c r="M69" s="997"/>
      <c r="N69" s="996" t="s">
        <v>425</v>
      </c>
      <c r="O69" s="997"/>
      <c r="P69" s="996"/>
      <c r="Q69" s="997"/>
      <c r="R69" s="1060" t="s">
        <v>312</v>
      </c>
      <c r="S69" s="1061"/>
      <c r="T69" s="1062"/>
      <c r="U69" s="1076"/>
      <c r="V69" s="1044"/>
      <c r="W69" s="1077"/>
      <c r="X69" s="350" t="s">
        <v>550</v>
      </c>
      <c r="Y69" s="941"/>
      <c r="Z69" s="248">
        <v>182</v>
      </c>
      <c r="AA69" s="1081"/>
      <c r="AB69" s="1102"/>
      <c r="AC69" s="1103"/>
      <c r="AD69" s="1104"/>
      <c r="AE69" s="421" t="s">
        <v>446</v>
      </c>
      <c r="AF69" s="353" t="s">
        <v>445</v>
      </c>
      <c r="AG69" s="985" t="s">
        <v>302</v>
      </c>
      <c r="AH69" s="986"/>
      <c r="AI69" s="987"/>
      <c r="AJ69" s="998">
        <v>1</v>
      </c>
      <c r="AK69" s="998"/>
      <c r="AL69" s="998" t="s">
        <v>425</v>
      </c>
      <c r="AM69" s="998"/>
      <c r="AN69" s="998">
        <v>4</v>
      </c>
      <c r="AO69" s="998"/>
      <c r="AP69" s="1004" t="s">
        <v>305</v>
      </c>
      <c r="AQ69" s="1005"/>
      <c r="AR69" s="1005"/>
      <c r="AS69" s="1014" t="s">
        <v>149</v>
      </c>
      <c r="AT69" s="986"/>
      <c r="AU69" s="1015"/>
      <c r="AV69" s="237"/>
      <c r="AW69" s="1133"/>
      <c r="AX69" s="444">
        <v>282</v>
      </c>
      <c r="AY69" s="895"/>
      <c r="AZ69" s="1190"/>
      <c r="BA69" s="1191"/>
      <c r="BB69" s="1192"/>
      <c r="BC69" s="465" t="s">
        <v>444</v>
      </c>
      <c r="BD69" s="472">
        <v>0.64583333333333337</v>
      </c>
      <c r="BE69" s="1188" t="s">
        <v>331</v>
      </c>
      <c r="BF69" s="1000"/>
      <c r="BG69" s="1189"/>
      <c r="BH69" s="1028">
        <v>0</v>
      </c>
      <c r="BI69" s="1028"/>
      <c r="BJ69" s="1028" t="s">
        <v>437</v>
      </c>
      <c r="BK69" s="1028"/>
      <c r="BL69" s="1028">
        <v>2</v>
      </c>
      <c r="BM69" s="1028"/>
      <c r="BN69" s="999" t="s">
        <v>333</v>
      </c>
      <c r="BO69" s="1000"/>
      <c r="BP69" s="1000"/>
      <c r="BQ69" s="1183" t="s">
        <v>333</v>
      </c>
      <c r="BR69" s="1026"/>
      <c r="BS69" s="1184"/>
      <c r="BT69" s="439" t="s">
        <v>551</v>
      </c>
      <c r="BU69" s="1222"/>
      <c r="BV69" s="441">
        <v>333</v>
      </c>
      <c r="BW69" s="1081"/>
      <c r="BX69" s="1011"/>
      <c r="BY69" s="1012"/>
      <c r="BZ69" s="1013"/>
      <c r="CA69" s="536" t="s">
        <v>481</v>
      </c>
      <c r="CB69" s="353" t="s">
        <v>482</v>
      </c>
      <c r="CC69" s="985" t="s">
        <v>10</v>
      </c>
      <c r="CD69" s="986"/>
      <c r="CE69" s="987"/>
      <c r="CF69" s="996">
        <v>1</v>
      </c>
      <c r="CG69" s="997"/>
      <c r="CH69" s="996" t="s">
        <v>437</v>
      </c>
      <c r="CI69" s="997"/>
      <c r="CJ69" s="996">
        <v>1</v>
      </c>
      <c r="CK69" s="997"/>
      <c r="CL69" s="1016" t="s">
        <v>132</v>
      </c>
      <c r="CM69" s="986"/>
      <c r="CN69" s="1015"/>
      <c r="CO69" s="1014" t="s">
        <v>311</v>
      </c>
      <c r="CP69" s="986"/>
      <c r="CQ69" s="1015"/>
      <c r="CR69" s="237"/>
      <c r="CS69" s="251"/>
      <c r="CT69" s="251"/>
      <c r="CU69" s="116"/>
      <c r="CV69" s="116"/>
      <c r="CW69" s="116"/>
    </row>
    <row r="70" spans="1:101" ht="13.5" customHeight="1" thickBot="1">
      <c r="A70" s="942"/>
      <c r="B70" s="274">
        <v>106</v>
      </c>
      <c r="C70" s="382"/>
      <c r="D70" s="388"/>
      <c r="E70" s="389"/>
      <c r="F70" s="390"/>
      <c r="G70" s="391" t="s">
        <v>426</v>
      </c>
      <c r="H70" s="384"/>
      <c r="I70" s="1210" t="s">
        <v>305</v>
      </c>
      <c r="J70" s="1074"/>
      <c r="K70" s="1211"/>
      <c r="L70" s="1002"/>
      <c r="M70" s="1003"/>
      <c r="N70" s="1002" t="s">
        <v>425</v>
      </c>
      <c r="O70" s="1003"/>
      <c r="P70" s="1002"/>
      <c r="Q70" s="1003"/>
      <c r="R70" s="1048" t="s">
        <v>313</v>
      </c>
      <c r="S70" s="1047"/>
      <c r="T70" s="1209"/>
      <c r="U70" s="1073"/>
      <c r="V70" s="1074"/>
      <c r="W70" s="1075"/>
      <c r="X70" s="350" t="s">
        <v>490</v>
      </c>
      <c r="Y70" s="941"/>
      <c r="Z70" s="248">
        <v>183</v>
      </c>
      <c r="AA70" s="1081"/>
      <c r="AB70" s="1007" t="s">
        <v>140</v>
      </c>
      <c r="AC70" s="1007"/>
      <c r="AD70" s="1007"/>
      <c r="AE70" s="393" t="s">
        <v>470</v>
      </c>
      <c r="AF70" s="353" t="s">
        <v>471</v>
      </c>
      <c r="AG70" s="1024" t="s">
        <v>130</v>
      </c>
      <c r="AH70" s="1005"/>
      <c r="AI70" s="1005"/>
      <c r="AJ70" s="998">
        <v>1</v>
      </c>
      <c r="AK70" s="998"/>
      <c r="AL70" s="998" t="s">
        <v>425</v>
      </c>
      <c r="AM70" s="998"/>
      <c r="AN70" s="998">
        <v>1</v>
      </c>
      <c r="AO70" s="998"/>
      <c r="AP70" s="1004" t="s">
        <v>140</v>
      </c>
      <c r="AQ70" s="1005"/>
      <c r="AR70" s="1005"/>
      <c r="AS70" s="1014" t="s">
        <v>307</v>
      </c>
      <c r="AT70" s="986"/>
      <c r="AU70" s="1015"/>
      <c r="AV70" s="237"/>
      <c r="AW70" s="1131" t="s">
        <v>552</v>
      </c>
      <c r="AX70" s="449">
        <v>261</v>
      </c>
      <c r="AY70" s="1181" t="s">
        <v>553</v>
      </c>
      <c r="AZ70" s="1168" t="s">
        <v>554</v>
      </c>
      <c r="BA70" s="1169"/>
      <c r="BB70" s="1170"/>
      <c r="BC70" s="359" t="s">
        <v>484</v>
      </c>
      <c r="BD70" s="359">
        <v>0.39583333333333331</v>
      </c>
      <c r="BE70" s="1185" t="s">
        <v>130</v>
      </c>
      <c r="BF70" s="1186"/>
      <c r="BG70" s="1186"/>
      <c r="BH70" s="1187">
        <v>1</v>
      </c>
      <c r="BI70" s="1187"/>
      <c r="BJ70" s="1187" t="s">
        <v>425</v>
      </c>
      <c r="BK70" s="1187"/>
      <c r="BL70" s="1187">
        <v>0</v>
      </c>
      <c r="BM70" s="1187"/>
      <c r="BN70" s="1193" t="s">
        <v>51</v>
      </c>
      <c r="BO70" s="1186"/>
      <c r="BP70" s="1186"/>
      <c r="BQ70" s="1145" t="s">
        <v>267</v>
      </c>
      <c r="BR70" s="1125"/>
      <c r="BS70" s="1146"/>
      <c r="BT70" s="116"/>
      <c r="BU70" s="1222"/>
      <c r="BV70" s="441">
        <v>334</v>
      </c>
      <c r="BW70" s="1081"/>
      <c r="BX70" s="396"/>
      <c r="BY70" s="397"/>
      <c r="BZ70" s="398"/>
      <c r="CA70" s="537" t="s">
        <v>420</v>
      </c>
      <c r="CB70" s="353"/>
      <c r="CC70" s="985" t="s">
        <v>330</v>
      </c>
      <c r="CD70" s="986"/>
      <c r="CE70" s="987"/>
      <c r="CF70" s="996"/>
      <c r="CG70" s="997"/>
      <c r="CH70" s="996" t="s">
        <v>419</v>
      </c>
      <c r="CI70" s="997"/>
      <c r="CJ70" s="996"/>
      <c r="CK70" s="997"/>
      <c r="CL70" s="1016" t="s">
        <v>331</v>
      </c>
      <c r="CM70" s="986"/>
      <c r="CN70" s="1015"/>
      <c r="CO70" s="1014"/>
      <c r="CP70" s="986"/>
      <c r="CQ70" s="1015"/>
      <c r="CR70" s="253"/>
      <c r="CS70" s="116"/>
      <c r="CT70" s="116"/>
      <c r="CU70" s="116"/>
      <c r="CV70" s="116"/>
      <c r="CW70" s="116"/>
    </row>
    <row r="71" spans="1:101" ht="13.5" customHeight="1">
      <c r="A71" s="940" t="s">
        <v>556</v>
      </c>
      <c r="B71" s="255">
        <v>107</v>
      </c>
      <c r="C71" s="1197" t="s">
        <v>557</v>
      </c>
      <c r="D71" s="1168" t="s">
        <v>140</v>
      </c>
      <c r="E71" s="1169"/>
      <c r="F71" s="1170"/>
      <c r="G71" s="358" t="s">
        <v>431</v>
      </c>
      <c r="H71" s="353">
        <v>0.5625</v>
      </c>
      <c r="I71" s="1198" t="s">
        <v>319</v>
      </c>
      <c r="J71" s="1172"/>
      <c r="K71" s="1199"/>
      <c r="L71" s="1187">
        <v>1</v>
      </c>
      <c r="M71" s="1187"/>
      <c r="N71" s="1187" t="s">
        <v>437</v>
      </c>
      <c r="O71" s="1187"/>
      <c r="P71" s="1187">
        <v>6</v>
      </c>
      <c r="Q71" s="1187"/>
      <c r="R71" s="1171" t="s">
        <v>323</v>
      </c>
      <c r="S71" s="1172"/>
      <c r="T71" s="1173"/>
      <c r="U71" s="1195" t="s">
        <v>82</v>
      </c>
      <c r="V71" s="1172"/>
      <c r="W71" s="1173"/>
      <c r="Y71" s="941"/>
      <c r="Z71" s="248">
        <v>184</v>
      </c>
      <c r="AA71" s="1081"/>
      <c r="AB71" s="1007"/>
      <c r="AC71" s="1007"/>
      <c r="AD71" s="1007"/>
      <c r="AE71" s="419" t="s">
        <v>522</v>
      </c>
      <c r="AF71" s="353" t="s">
        <v>421</v>
      </c>
      <c r="AG71" s="985" t="s">
        <v>323</v>
      </c>
      <c r="AH71" s="986"/>
      <c r="AI71" s="987"/>
      <c r="AJ71" s="996">
        <v>3</v>
      </c>
      <c r="AK71" s="997"/>
      <c r="AL71" s="998" t="s">
        <v>419</v>
      </c>
      <c r="AM71" s="998"/>
      <c r="AN71" s="996">
        <v>3</v>
      </c>
      <c r="AO71" s="997"/>
      <c r="AP71" s="1004" t="s">
        <v>324</v>
      </c>
      <c r="AQ71" s="1005"/>
      <c r="AR71" s="1006"/>
      <c r="AS71" s="1014" t="s">
        <v>309</v>
      </c>
      <c r="AT71" s="986"/>
      <c r="AU71" s="1015"/>
      <c r="AV71" s="237"/>
      <c r="AW71" s="1132"/>
      <c r="AX71" s="441">
        <v>262</v>
      </c>
      <c r="AY71" s="1182"/>
      <c r="AZ71" s="1102"/>
      <c r="BA71" s="1103"/>
      <c r="BB71" s="1104"/>
      <c r="BC71" s="353" t="s">
        <v>457</v>
      </c>
      <c r="BD71" s="353">
        <v>0.47916666666666669</v>
      </c>
      <c r="BE71" s="1024" t="s">
        <v>139</v>
      </c>
      <c r="BF71" s="1005"/>
      <c r="BG71" s="1005"/>
      <c r="BH71" s="998">
        <v>2</v>
      </c>
      <c r="BI71" s="998"/>
      <c r="BJ71" s="998" t="s">
        <v>419</v>
      </c>
      <c r="BK71" s="998"/>
      <c r="BL71" s="998">
        <v>0</v>
      </c>
      <c r="BM71" s="998"/>
      <c r="BN71" s="1004" t="s">
        <v>143</v>
      </c>
      <c r="BO71" s="1005"/>
      <c r="BP71" s="1005"/>
      <c r="BQ71" s="1014" t="s">
        <v>130</v>
      </c>
      <c r="BR71" s="986"/>
      <c r="BS71" s="1015"/>
      <c r="BT71" s="116"/>
      <c r="BU71" s="1222"/>
      <c r="BV71" s="441">
        <v>335</v>
      </c>
      <c r="BW71" s="1081"/>
      <c r="BX71" s="1007" t="s">
        <v>51</v>
      </c>
      <c r="BY71" s="1007"/>
      <c r="BZ71" s="1007"/>
      <c r="CA71" s="374" t="s">
        <v>455</v>
      </c>
      <c r="CB71" s="353" t="s">
        <v>521</v>
      </c>
      <c r="CC71" s="985" t="s">
        <v>51</v>
      </c>
      <c r="CD71" s="986"/>
      <c r="CE71" s="987"/>
      <c r="CF71" s="996">
        <v>4</v>
      </c>
      <c r="CG71" s="997"/>
      <c r="CH71" s="996" t="s">
        <v>419</v>
      </c>
      <c r="CI71" s="997"/>
      <c r="CJ71" s="996">
        <v>1</v>
      </c>
      <c r="CK71" s="997"/>
      <c r="CL71" s="1004" t="s">
        <v>148</v>
      </c>
      <c r="CM71" s="1005"/>
      <c r="CN71" s="1006"/>
      <c r="CO71" s="1014" t="s">
        <v>150</v>
      </c>
      <c r="CP71" s="986"/>
      <c r="CQ71" s="1015"/>
      <c r="CR71" s="237"/>
      <c r="CS71" s="116"/>
      <c r="CT71" s="116"/>
      <c r="CU71" s="116"/>
      <c r="CV71" s="116"/>
      <c r="CW71" s="116"/>
    </row>
    <row r="72" spans="1:101" ht="13.5" customHeight="1">
      <c r="A72" s="941"/>
      <c r="B72" s="248">
        <v>108</v>
      </c>
      <c r="C72" s="1081"/>
      <c r="D72" s="1102"/>
      <c r="E72" s="1103"/>
      <c r="F72" s="1104"/>
      <c r="G72" s="352" t="s">
        <v>470</v>
      </c>
      <c r="H72" s="353">
        <v>0.625</v>
      </c>
      <c r="I72" s="1082" t="s">
        <v>82</v>
      </c>
      <c r="J72" s="1061"/>
      <c r="K72" s="1061"/>
      <c r="L72" s="998">
        <v>1</v>
      </c>
      <c r="M72" s="998"/>
      <c r="N72" s="998" t="s">
        <v>419</v>
      </c>
      <c r="O72" s="998"/>
      <c r="P72" s="998">
        <v>0</v>
      </c>
      <c r="Q72" s="998"/>
      <c r="R72" s="1060" t="s">
        <v>140</v>
      </c>
      <c r="S72" s="1061"/>
      <c r="T72" s="1061"/>
      <c r="U72" s="1076" t="s">
        <v>302</v>
      </c>
      <c r="V72" s="1044"/>
      <c r="W72" s="1077"/>
      <c r="Y72" s="941"/>
      <c r="Z72" s="248">
        <v>185</v>
      </c>
      <c r="AA72" s="1081"/>
      <c r="AB72" s="1007"/>
      <c r="AC72" s="1007"/>
      <c r="AD72" s="1007"/>
      <c r="AE72" s="419" t="s">
        <v>417</v>
      </c>
      <c r="AF72" s="353" t="s">
        <v>558</v>
      </c>
      <c r="AG72" s="985" t="s">
        <v>307</v>
      </c>
      <c r="AH72" s="986"/>
      <c r="AI72" s="987"/>
      <c r="AJ72" s="998">
        <v>4</v>
      </c>
      <c r="AK72" s="998"/>
      <c r="AL72" s="998" t="s">
        <v>461</v>
      </c>
      <c r="AM72" s="998"/>
      <c r="AN72" s="998">
        <v>1</v>
      </c>
      <c r="AO72" s="998"/>
      <c r="AP72" s="1016" t="s">
        <v>309</v>
      </c>
      <c r="AQ72" s="986"/>
      <c r="AR72" s="1015"/>
      <c r="AS72" s="1014" t="s">
        <v>324</v>
      </c>
      <c r="AT72" s="986"/>
      <c r="AU72" s="1015"/>
      <c r="AV72" s="237"/>
      <c r="AW72" s="1132"/>
      <c r="AX72" s="441">
        <v>263</v>
      </c>
      <c r="AY72" s="1182"/>
      <c r="AZ72" s="1102"/>
      <c r="BA72" s="1103"/>
      <c r="BB72" s="1104"/>
      <c r="BC72" s="353" t="s">
        <v>465</v>
      </c>
      <c r="BD72" s="353">
        <v>0.5625</v>
      </c>
      <c r="BE72" s="1024" t="s">
        <v>309</v>
      </c>
      <c r="BF72" s="1005"/>
      <c r="BG72" s="1005"/>
      <c r="BH72" s="998">
        <v>1</v>
      </c>
      <c r="BI72" s="998"/>
      <c r="BJ72" s="998" t="s">
        <v>461</v>
      </c>
      <c r="BK72" s="998"/>
      <c r="BL72" s="998">
        <v>4</v>
      </c>
      <c r="BM72" s="998"/>
      <c r="BN72" s="1004" t="s">
        <v>313</v>
      </c>
      <c r="BO72" s="1005"/>
      <c r="BP72" s="1005"/>
      <c r="BQ72" s="1014" t="s">
        <v>143</v>
      </c>
      <c r="BR72" s="986"/>
      <c r="BS72" s="1015"/>
      <c r="BT72" s="116"/>
      <c r="BU72" s="1222"/>
      <c r="BV72" s="441">
        <v>336</v>
      </c>
      <c r="BW72" s="1081"/>
      <c r="BX72" s="1007"/>
      <c r="BY72" s="1007"/>
      <c r="BZ72" s="1007"/>
      <c r="CA72" s="536" t="s">
        <v>423</v>
      </c>
      <c r="CB72" s="353" t="s">
        <v>504</v>
      </c>
      <c r="CC72" s="985" t="s">
        <v>150</v>
      </c>
      <c r="CD72" s="986"/>
      <c r="CE72" s="987"/>
      <c r="CF72" s="996">
        <v>3</v>
      </c>
      <c r="CG72" s="997"/>
      <c r="CH72" s="996" t="s">
        <v>425</v>
      </c>
      <c r="CI72" s="997"/>
      <c r="CJ72" s="996">
        <v>2</v>
      </c>
      <c r="CK72" s="997"/>
      <c r="CL72" s="1004" t="s">
        <v>143</v>
      </c>
      <c r="CM72" s="1005"/>
      <c r="CN72" s="1006"/>
      <c r="CO72" s="1014" t="s">
        <v>148</v>
      </c>
      <c r="CP72" s="986"/>
      <c r="CQ72" s="1015"/>
      <c r="CR72" s="237"/>
      <c r="CS72" s="116"/>
      <c r="CT72" s="116"/>
      <c r="CU72" s="116"/>
      <c r="CV72" s="116"/>
      <c r="CW72" s="116"/>
    </row>
    <row r="73" spans="1:101" ht="13.5" customHeight="1">
      <c r="A73" s="941"/>
      <c r="B73" s="248">
        <v>109</v>
      </c>
      <c r="C73" s="1081"/>
      <c r="D73" s="1102"/>
      <c r="E73" s="1103"/>
      <c r="F73" s="1104"/>
      <c r="G73" s="352" t="s">
        <v>417</v>
      </c>
      <c r="H73" s="353">
        <v>0.6875</v>
      </c>
      <c r="I73" s="1043" t="s">
        <v>302</v>
      </c>
      <c r="J73" s="1044"/>
      <c r="K73" s="1045"/>
      <c r="L73" s="996">
        <v>0</v>
      </c>
      <c r="M73" s="997"/>
      <c r="N73" s="998" t="s">
        <v>419</v>
      </c>
      <c r="O73" s="998"/>
      <c r="P73" s="996">
        <v>4</v>
      </c>
      <c r="Q73" s="997"/>
      <c r="R73" s="1060" t="s">
        <v>311</v>
      </c>
      <c r="S73" s="1061"/>
      <c r="T73" s="1062"/>
      <c r="U73" s="1076" t="s">
        <v>140</v>
      </c>
      <c r="V73" s="1044"/>
      <c r="W73" s="1077"/>
      <c r="X73" s="355" t="s">
        <v>738</v>
      </c>
      <c r="Y73" s="941"/>
      <c r="Z73" s="248">
        <v>186</v>
      </c>
      <c r="AA73" s="1081"/>
      <c r="AB73" s="1007" t="s">
        <v>559</v>
      </c>
      <c r="AC73" s="1007"/>
      <c r="AD73" s="1007"/>
      <c r="AE73" s="419" t="s">
        <v>457</v>
      </c>
      <c r="AF73" s="353" t="s">
        <v>521</v>
      </c>
      <c r="AG73" s="1024" t="s">
        <v>83</v>
      </c>
      <c r="AH73" s="1005"/>
      <c r="AI73" s="1005"/>
      <c r="AJ73" s="998">
        <v>4</v>
      </c>
      <c r="AK73" s="998"/>
      <c r="AL73" s="998" t="s">
        <v>419</v>
      </c>
      <c r="AM73" s="998"/>
      <c r="AN73" s="998">
        <v>0</v>
      </c>
      <c r="AO73" s="998"/>
      <c r="AP73" s="1004" t="s">
        <v>144</v>
      </c>
      <c r="AQ73" s="1005"/>
      <c r="AR73" s="1005"/>
      <c r="AS73" s="1014" t="s">
        <v>534</v>
      </c>
      <c r="AT73" s="986"/>
      <c r="AU73" s="1015"/>
      <c r="AV73" s="237"/>
      <c r="AW73" s="1132"/>
      <c r="AX73" s="441">
        <v>264</v>
      </c>
      <c r="AY73" s="1182"/>
      <c r="AZ73" s="1011"/>
      <c r="BA73" s="1012"/>
      <c r="BB73" s="1013"/>
      <c r="BC73" s="353" t="s">
        <v>457</v>
      </c>
      <c r="BD73" s="353">
        <v>0.64583333333333337</v>
      </c>
      <c r="BE73" s="1024" t="s">
        <v>144</v>
      </c>
      <c r="BF73" s="1005"/>
      <c r="BG73" s="1005"/>
      <c r="BH73" s="998">
        <v>0</v>
      </c>
      <c r="BI73" s="998"/>
      <c r="BJ73" s="998" t="s">
        <v>419</v>
      </c>
      <c r="BK73" s="998"/>
      <c r="BL73" s="998">
        <v>8</v>
      </c>
      <c r="BM73" s="998"/>
      <c r="BN73" s="1004" t="s">
        <v>152</v>
      </c>
      <c r="BO73" s="1005"/>
      <c r="BP73" s="1005"/>
      <c r="BQ73" s="1014" t="s">
        <v>309</v>
      </c>
      <c r="BR73" s="986"/>
      <c r="BS73" s="1015"/>
      <c r="BT73" s="116"/>
      <c r="BU73" s="1222"/>
      <c r="BV73" s="441">
        <v>337</v>
      </c>
      <c r="BW73" s="1117"/>
      <c r="BX73" s="1007"/>
      <c r="BY73" s="1007"/>
      <c r="BZ73" s="1007"/>
      <c r="CA73" s="536" t="s">
        <v>377</v>
      </c>
      <c r="CB73" s="353"/>
      <c r="CC73" s="985" t="s">
        <v>332</v>
      </c>
      <c r="CD73" s="986"/>
      <c r="CE73" s="987"/>
      <c r="CF73" s="996"/>
      <c r="CG73" s="997"/>
      <c r="CH73" s="996" t="s">
        <v>177</v>
      </c>
      <c r="CI73" s="997"/>
      <c r="CJ73" s="996"/>
      <c r="CK73" s="997"/>
      <c r="CL73" s="1004" t="s">
        <v>333</v>
      </c>
      <c r="CM73" s="1005"/>
      <c r="CN73" s="1006"/>
      <c r="CO73" s="1014"/>
      <c r="CP73" s="986"/>
      <c r="CQ73" s="1015"/>
      <c r="CR73" s="237" t="s">
        <v>814</v>
      </c>
      <c r="CS73" s="116"/>
      <c r="CT73" s="116"/>
      <c r="CU73" s="116"/>
      <c r="CV73" s="116"/>
      <c r="CW73" s="116"/>
    </row>
    <row r="74" spans="1:101" ht="13.5" customHeight="1">
      <c r="A74" s="941"/>
      <c r="B74" s="248">
        <v>110</v>
      </c>
      <c r="C74" s="1081"/>
      <c r="D74" s="1007" t="s">
        <v>20</v>
      </c>
      <c r="E74" s="1007"/>
      <c r="F74" s="1007"/>
      <c r="G74" s="374" t="s">
        <v>442</v>
      </c>
      <c r="H74" s="353" t="s">
        <v>436</v>
      </c>
      <c r="I74" s="1043" t="s">
        <v>149</v>
      </c>
      <c r="J74" s="1044"/>
      <c r="K74" s="1045"/>
      <c r="L74" s="998">
        <v>3</v>
      </c>
      <c r="M74" s="998"/>
      <c r="N74" s="998" t="s">
        <v>434</v>
      </c>
      <c r="O74" s="998"/>
      <c r="P74" s="998">
        <v>0</v>
      </c>
      <c r="Q74" s="998"/>
      <c r="R74" s="1060" t="s">
        <v>130</v>
      </c>
      <c r="S74" s="1061"/>
      <c r="T74" s="1061"/>
      <c r="U74" s="1076" t="s">
        <v>318</v>
      </c>
      <c r="V74" s="1044"/>
      <c r="W74" s="1077"/>
      <c r="X74" s="17"/>
      <c r="Y74" s="941"/>
      <c r="Z74" s="248">
        <v>187</v>
      </c>
      <c r="AA74" s="1081"/>
      <c r="AB74" s="1007"/>
      <c r="AC74" s="1007"/>
      <c r="AD74" s="1007"/>
      <c r="AE74" s="419" t="s">
        <v>444</v>
      </c>
      <c r="AF74" s="361" t="s">
        <v>504</v>
      </c>
      <c r="AG74" s="985" t="s">
        <v>443</v>
      </c>
      <c r="AH74" s="986"/>
      <c r="AI74" s="987"/>
      <c r="AJ74" s="996">
        <v>17</v>
      </c>
      <c r="AK74" s="997"/>
      <c r="AL74" s="998" t="s">
        <v>425</v>
      </c>
      <c r="AM74" s="998"/>
      <c r="AN74" s="996">
        <v>0</v>
      </c>
      <c r="AO74" s="997"/>
      <c r="AP74" s="1004" t="s">
        <v>329</v>
      </c>
      <c r="AQ74" s="1005"/>
      <c r="AR74" s="1006"/>
      <c r="AS74" s="1014" t="s">
        <v>321</v>
      </c>
      <c r="AT74" s="986"/>
      <c r="AU74" s="1015"/>
      <c r="AV74" s="237"/>
      <c r="AW74" s="1132"/>
      <c r="AX74" s="441">
        <v>265</v>
      </c>
      <c r="AY74" s="1182"/>
      <c r="AZ74" s="1008" t="s">
        <v>20</v>
      </c>
      <c r="BA74" s="1009"/>
      <c r="BB74" s="1010"/>
      <c r="BC74" s="353" t="s">
        <v>470</v>
      </c>
      <c r="BD74" s="353" t="s">
        <v>504</v>
      </c>
      <c r="BE74" s="1024" t="s">
        <v>149</v>
      </c>
      <c r="BF74" s="1005"/>
      <c r="BG74" s="1005"/>
      <c r="BH74" s="998">
        <v>1</v>
      </c>
      <c r="BI74" s="998"/>
      <c r="BJ74" s="998" t="s">
        <v>425</v>
      </c>
      <c r="BK74" s="998"/>
      <c r="BL74" s="998">
        <v>4</v>
      </c>
      <c r="BM74" s="998"/>
      <c r="BN74" s="1004" t="s">
        <v>82</v>
      </c>
      <c r="BO74" s="1005"/>
      <c r="BP74" s="1005"/>
      <c r="BQ74" s="1014" t="s">
        <v>305</v>
      </c>
      <c r="BR74" s="986"/>
      <c r="BS74" s="1015"/>
      <c r="BT74" s="116"/>
      <c r="BU74" s="1222"/>
      <c r="BV74" s="441">
        <v>338</v>
      </c>
      <c r="BW74" s="1116" t="s">
        <v>555</v>
      </c>
      <c r="BX74" s="1007" t="s">
        <v>20</v>
      </c>
      <c r="BY74" s="1007"/>
      <c r="BZ74" s="1007"/>
      <c r="CA74" s="536" t="s">
        <v>470</v>
      </c>
      <c r="CB74" s="353">
        <v>0.5625</v>
      </c>
      <c r="CC74" s="985" t="s">
        <v>131</v>
      </c>
      <c r="CD74" s="986"/>
      <c r="CE74" s="987"/>
      <c r="CF74" s="996">
        <v>4</v>
      </c>
      <c r="CG74" s="997"/>
      <c r="CH74" s="996" t="s">
        <v>425</v>
      </c>
      <c r="CI74" s="997"/>
      <c r="CJ74" s="996">
        <v>1</v>
      </c>
      <c r="CK74" s="997"/>
      <c r="CL74" s="1004" t="s">
        <v>149</v>
      </c>
      <c r="CM74" s="1005"/>
      <c r="CN74" s="1006"/>
      <c r="CO74" s="1014" t="s">
        <v>133</v>
      </c>
      <c r="CP74" s="986"/>
      <c r="CQ74" s="1015"/>
      <c r="CR74" s="237"/>
      <c r="CS74" s="116"/>
      <c r="CT74" s="116"/>
      <c r="CU74" s="116"/>
      <c r="CV74" s="116"/>
      <c r="CW74" s="116"/>
    </row>
    <row r="75" spans="1:101" ht="13.5" customHeight="1">
      <c r="A75" s="941"/>
      <c r="B75" s="248">
        <v>111</v>
      </c>
      <c r="C75" s="1081"/>
      <c r="D75" s="1007"/>
      <c r="E75" s="1007"/>
      <c r="F75" s="1007"/>
      <c r="G75" s="352" t="s">
        <v>431</v>
      </c>
      <c r="H75" s="353" t="s">
        <v>471</v>
      </c>
      <c r="I75" s="1082" t="s">
        <v>318</v>
      </c>
      <c r="J75" s="1061"/>
      <c r="K75" s="1196"/>
      <c r="L75" s="996">
        <v>5</v>
      </c>
      <c r="M75" s="997"/>
      <c r="N75" s="998" t="s">
        <v>425</v>
      </c>
      <c r="O75" s="998"/>
      <c r="P75" s="996">
        <v>2</v>
      </c>
      <c r="Q75" s="997"/>
      <c r="R75" s="1060" t="s">
        <v>324</v>
      </c>
      <c r="S75" s="1061"/>
      <c r="T75" s="1062"/>
      <c r="U75" s="1076" t="s">
        <v>132</v>
      </c>
      <c r="V75" s="1044"/>
      <c r="W75" s="1077"/>
      <c r="X75" s="116"/>
      <c r="Y75" s="941"/>
      <c r="Z75" s="248">
        <v>188</v>
      </c>
      <c r="AA75" s="1081"/>
      <c r="AB75" s="1007"/>
      <c r="AC75" s="1007"/>
      <c r="AD75" s="1007"/>
      <c r="AE75" s="393" t="s">
        <v>431</v>
      </c>
      <c r="AF75" s="353" t="s">
        <v>471</v>
      </c>
      <c r="AG75" s="985" t="s">
        <v>321</v>
      </c>
      <c r="AH75" s="986"/>
      <c r="AI75" s="987"/>
      <c r="AJ75" s="996">
        <v>4</v>
      </c>
      <c r="AK75" s="997"/>
      <c r="AL75" s="998" t="s">
        <v>425</v>
      </c>
      <c r="AM75" s="998"/>
      <c r="AN75" s="996">
        <v>1</v>
      </c>
      <c r="AO75" s="997"/>
      <c r="AP75" s="1004" t="s">
        <v>506</v>
      </c>
      <c r="AQ75" s="1005"/>
      <c r="AR75" s="1006"/>
      <c r="AS75" s="1014" t="s">
        <v>83</v>
      </c>
      <c r="AT75" s="986"/>
      <c r="AU75" s="1015"/>
      <c r="AV75" s="237"/>
      <c r="AW75" s="1132"/>
      <c r="AX75" s="441">
        <v>266</v>
      </c>
      <c r="AY75" s="1182"/>
      <c r="AZ75" s="1102"/>
      <c r="BA75" s="1103"/>
      <c r="BB75" s="1104"/>
      <c r="BC75" s="353" t="s">
        <v>446</v>
      </c>
      <c r="BD75" s="353" t="s">
        <v>471</v>
      </c>
      <c r="BE75" s="1024" t="s">
        <v>305</v>
      </c>
      <c r="BF75" s="1005"/>
      <c r="BG75" s="1005"/>
      <c r="BH75" s="998">
        <v>3</v>
      </c>
      <c r="BI75" s="998"/>
      <c r="BJ75" s="998" t="s">
        <v>425</v>
      </c>
      <c r="BK75" s="998"/>
      <c r="BL75" s="998">
        <v>2</v>
      </c>
      <c r="BM75" s="998"/>
      <c r="BN75" s="1004" t="s">
        <v>311</v>
      </c>
      <c r="BO75" s="1005"/>
      <c r="BP75" s="1005"/>
      <c r="BQ75" s="1014" t="s">
        <v>316</v>
      </c>
      <c r="BR75" s="986"/>
      <c r="BS75" s="1015"/>
      <c r="BT75" s="116"/>
      <c r="BU75" s="1222"/>
      <c r="BV75" s="441">
        <v>339</v>
      </c>
      <c r="BW75" s="1081"/>
      <c r="BX75" s="1007"/>
      <c r="BY75" s="1007"/>
      <c r="BZ75" s="1007"/>
      <c r="CA75" s="536" t="s">
        <v>470</v>
      </c>
      <c r="CB75" s="353">
        <v>0.625</v>
      </c>
      <c r="CC75" s="985" t="s">
        <v>130</v>
      </c>
      <c r="CD75" s="986"/>
      <c r="CE75" s="987"/>
      <c r="CF75" s="996">
        <v>4</v>
      </c>
      <c r="CG75" s="997"/>
      <c r="CH75" s="996" t="s">
        <v>425</v>
      </c>
      <c r="CI75" s="997"/>
      <c r="CJ75" s="996">
        <v>2</v>
      </c>
      <c r="CK75" s="997"/>
      <c r="CL75" s="1004" t="s">
        <v>133</v>
      </c>
      <c r="CM75" s="1005"/>
      <c r="CN75" s="1006"/>
      <c r="CO75" s="1014" t="s">
        <v>149</v>
      </c>
      <c r="CP75" s="986"/>
      <c r="CQ75" s="1015"/>
      <c r="CR75" s="237"/>
      <c r="CS75" s="254"/>
      <c r="CT75" s="254"/>
      <c r="CU75" s="116"/>
      <c r="CV75" s="116"/>
      <c r="CW75" s="116"/>
    </row>
    <row r="76" spans="1:101" ht="13.5" customHeight="1">
      <c r="A76" s="941"/>
      <c r="B76" s="248">
        <v>112</v>
      </c>
      <c r="C76" s="1081"/>
      <c r="D76" s="1007"/>
      <c r="E76" s="1007"/>
      <c r="F76" s="1007"/>
      <c r="G76" s="352" t="s">
        <v>423</v>
      </c>
      <c r="H76" s="353" t="s">
        <v>445</v>
      </c>
      <c r="I76" s="1082" t="s">
        <v>132</v>
      </c>
      <c r="J76" s="1061"/>
      <c r="K76" s="1196"/>
      <c r="L76" s="996">
        <v>0</v>
      </c>
      <c r="M76" s="997"/>
      <c r="N76" s="998" t="s">
        <v>425</v>
      </c>
      <c r="O76" s="998"/>
      <c r="P76" s="996">
        <v>1</v>
      </c>
      <c r="Q76" s="997"/>
      <c r="R76" s="1060" t="s">
        <v>138</v>
      </c>
      <c r="S76" s="1061"/>
      <c r="T76" s="1062"/>
      <c r="U76" s="1076" t="s">
        <v>305</v>
      </c>
      <c r="V76" s="1044"/>
      <c r="W76" s="1077"/>
      <c r="X76" s="116"/>
      <c r="Y76" s="941"/>
      <c r="Z76" s="248">
        <v>189</v>
      </c>
      <c r="AA76" s="1081"/>
      <c r="AB76" s="1008" t="s">
        <v>464</v>
      </c>
      <c r="AC76" s="1009"/>
      <c r="AD76" s="1010"/>
      <c r="AE76" s="393" t="s">
        <v>444</v>
      </c>
      <c r="AF76" s="353" t="s">
        <v>424</v>
      </c>
      <c r="AG76" s="988" t="s">
        <v>326</v>
      </c>
      <c r="AH76" s="989"/>
      <c r="AI76" s="990"/>
      <c r="AJ76" s="991">
        <v>3</v>
      </c>
      <c r="AK76" s="992"/>
      <c r="AL76" s="1072" t="s">
        <v>425</v>
      </c>
      <c r="AM76" s="1072"/>
      <c r="AN76" s="991">
        <v>0</v>
      </c>
      <c r="AO76" s="992"/>
      <c r="AP76" s="993" t="s">
        <v>327</v>
      </c>
      <c r="AQ76" s="994"/>
      <c r="AR76" s="995"/>
      <c r="AS76" s="1014" t="s">
        <v>133</v>
      </c>
      <c r="AT76" s="986"/>
      <c r="AU76" s="1015"/>
      <c r="AV76" s="237"/>
      <c r="AW76" s="1132"/>
      <c r="AX76" s="441">
        <v>267</v>
      </c>
      <c r="AY76" s="1182"/>
      <c r="AZ76" s="1011"/>
      <c r="BA76" s="1012"/>
      <c r="BB76" s="1013"/>
      <c r="BC76" s="353" t="s">
        <v>431</v>
      </c>
      <c r="BD76" s="353" t="s">
        <v>445</v>
      </c>
      <c r="BE76" s="1024" t="s">
        <v>316</v>
      </c>
      <c r="BF76" s="1005"/>
      <c r="BG76" s="1005"/>
      <c r="BH76" s="998">
        <v>9</v>
      </c>
      <c r="BI76" s="998"/>
      <c r="BJ76" s="998" t="s">
        <v>425</v>
      </c>
      <c r="BK76" s="998"/>
      <c r="BL76" s="998">
        <v>2</v>
      </c>
      <c r="BM76" s="998"/>
      <c r="BN76" s="1004" t="s">
        <v>321</v>
      </c>
      <c r="BO76" s="1005"/>
      <c r="BP76" s="1005"/>
      <c r="BQ76" s="1014" t="s">
        <v>149</v>
      </c>
      <c r="BR76" s="986"/>
      <c r="BS76" s="1015"/>
      <c r="BT76" s="19"/>
      <c r="BU76" s="1222"/>
      <c r="BV76" s="441">
        <v>340</v>
      </c>
      <c r="BW76" s="1081"/>
      <c r="BX76" s="1007" t="s">
        <v>140</v>
      </c>
      <c r="BY76" s="1007"/>
      <c r="BZ76" s="1007"/>
      <c r="CA76" s="536" t="s">
        <v>484</v>
      </c>
      <c r="CB76" s="353" t="s">
        <v>485</v>
      </c>
      <c r="CC76" s="985" t="s">
        <v>140</v>
      </c>
      <c r="CD76" s="986"/>
      <c r="CE76" s="987"/>
      <c r="CF76" s="996">
        <v>2</v>
      </c>
      <c r="CG76" s="997"/>
      <c r="CH76" s="998" t="s">
        <v>461</v>
      </c>
      <c r="CI76" s="998"/>
      <c r="CJ76" s="996">
        <v>0</v>
      </c>
      <c r="CK76" s="997"/>
      <c r="CL76" s="1004" t="s">
        <v>72</v>
      </c>
      <c r="CM76" s="1005"/>
      <c r="CN76" s="1006"/>
      <c r="CO76" s="1014" t="s">
        <v>82</v>
      </c>
      <c r="CP76" s="986"/>
      <c r="CQ76" s="1015"/>
      <c r="CR76" s="237"/>
      <c r="CS76" s="116"/>
      <c r="CT76" s="116"/>
      <c r="CU76" s="116"/>
      <c r="CV76" s="116"/>
      <c r="CW76" s="116"/>
    </row>
    <row r="77" spans="1:101" ht="13.5" customHeight="1">
      <c r="A77" s="941"/>
      <c r="B77" s="248">
        <v>113</v>
      </c>
      <c r="C77" s="1081"/>
      <c r="D77" s="1007"/>
      <c r="E77" s="1007"/>
      <c r="F77" s="1007"/>
      <c r="G77" s="352" t="s">
        <v>446</v>
      </c>
      <c r="H77" s="353" t="s">
        <v>447</v>
      </c>
      <c r="I77" s="1043" t="s">
        <v>305</v>
      </c>
      <c r="J77" s="1044"/>
      <c r="K77" s="1045"/>
      <c r="L77" s="998">
        <v>4</v>
      </c>
      <c r="M77" s="998"/>
      <c r="N77" s="998" t="s">
        <v>425</v>
      </c>
      <c r="O77" s="998"/>
      <c r="P77" s="998">
        <v>1</v>
      </c>
      <c r="Q77" s="998"/>
      <c r="R77" s="1060" t="s">
        <v>310</v>
      </c>
      <c r="S77" s="1061"/>
      <c r="T77" s="1061"/>
      <c r="U77" s="1076" t="s">
        <v>149</v>
      </c>
      <c r="V77" s="1044"/>
      <c r="W77" s="1077"/>
      <c r="X77" s="116"/>
      <c r="Y77" s="941"/>
      <c r="Z77" s="248">
        <v>190</v>
      </c>
      <c r="AA77" s="1081"/>
      <c r="AB77" s="1102"/>
      <c r="AC77" s="1103"/>
      <c r="AD77" s="1104"/>
      <c r="AE77" s="419" t="s">
        <v>470</v>
      </c>
      <c r="AF77" s="353" t="s">
        <v>504</v>
      </c>
      <c r="AG77" s="985" t="s">
        <v>133</v>
      </c>
      <c r="AH77" s="986"/>
      <c r="AI77" s="987"/>
      <c r="AJ77" s="996">
        <v>2</v>
      </c>
      <c r="AK77" s="997"/>
      <c r="AL77" s="998" t="s">
        <v>425</v>
      </c>
      <c r="AM77" s="998"/>
      <c r="AN77" s="996">
        <v>1</v>
      </c>
      <c r="AO77" s="997"/>
      <c r="AP77" s="1004" t="s">
        <v>72</v>
      </c>
      <c r="AQ77" s="1005"/>
      <c r="AR77" s="1006"/>
      <c r="AS77" s="1019" t="s">
        <v>327</v>
      </c>
      <c r="AT77" s="989"/>
      <c r="AU77" s="1020"/>
      <c r="AV77" s="237"/>
      <c r="AW77" s="1132"/>
      <c r="AX77" s="441">
        <v>268</v>
      </c>
      <c r="AY77" s="1182"/>
      <c r="AZ77" s="1008" t="s">
        <v>140</v>
      </c>
      <c r="BA77" s="1009"/>
      <c r="BB77" s="1010"/>
      <c r="BC77" s="353" t="s">
        <v>470</v>
      </c>
      <c r="BD77" s="353" t="s">
        <v>471</v>
      </c>
      <c r="BE77" s="1024" t="s">
        <v>140</v>
      </c>
      <c r="BF77" s="1005"/>
      <c r="BG77" s="1005"/>
      <c r="BH77" s="998">
        <v>7</v>
      </c>
      <c r="BI77" s="998"/>
      <c r="BJ77" s="998" t="s">
        <v>425</v>
      </c>
      <c r="BK77" s="998"/>
      <c r="BL77" s="998">
        <v>0</v>
      </c>
      <c r="BM77" s="998"/>
      <c r="BN77" s="1004" t="s">
        <v>148</v>
      </c>
      <c r="BO77" s="1005"/>
      <c r="BP77" s="1005"/>
      <c r="BQ77" s="1014" t="s">
        <v>318</v>
      </c>
      <c r="BR77" s="986"/>
      <c r="BS77" s="1015"/>
      <c r="BT77" s="116"/>
      <c r="BU77" s="1222"/>
      <c r="BV77" s="441">
        <v>341</v>
      </c>
      <c r="BW77" s="1081"/>
      <c r="BX77" s="1007"/>
      <c r="BY77" s="1007"/>
      <c r="BZ77" s="1007"/>
      <c r="CA77" s="536" t="s">
        <v>455</v>
      </c>
      <c r="CB77" s="353" t="s">
        <v>421</v>
      </c>
      <c r="CC77" s="985" t="s">
        <v>82</v>
      </c>
      <c r="CD77" s="986"/>
      <c r="CE77" s="987"/>
      <c r="CF77" s="996">
        <v>3</v>
      </c>
      <c r="CG77" s="997"/>
      <c r="CH77" s="998" t="s">
        <v>419</v>
      </c>
      <c r="CI77" s="998"/>
      <c r="CJ77" s="996">
        <v>0</v>
      </c>
      <c r="CK77" s="997"/>
      <c r="CL77" s="1004" t="s">
        <v>129</v>
      </c>
      <c r="CM77" s="1005"/>
      <c r="CN77" s="1006"/>
      <c r="CO77" s="1014" t="s">
        <v>140</v>
      </c>
      <c r="CP77" s="986"/>
      <c r="CQ77" s="1015"/>
      <c r="CR77" s="237"/>
      <c r="CS77" s="116"/>
      <c r="CT77" s="116"/>
      <c r="CU77" s="116"/>
      <c r="CV77" s="116"/>
      <c r="CW77" s="116"/>
    </row>
    <row r="78" spans="1:101" ht="13.5" customHeight="1">
      <c r="A78" s="941"/>
      <c r="B78" s="248">
        <v>114</v>
      </c>
      <c r="C78" s="1081"/>
      <c r="D78" s="1200" t="s">
        <v>83</v>
      </c>
      <c r="E78" s="1201"/>
      <c r="F78" s="1202"/>
      <c r="G78" s="374" t="s">
        <v>446</v>
      </c>
      <c r="H78" s="353" t="s">
        <v>424</v>
      </c>
      <c r="I78" s="1082" t="s">
        <v>309</v>
      </c>
      <c r="J78" s="1061"/>
      <c r="K78" s="1061"/>
      <c r="L78" s="998">
        <v>0</v>
      </c>
      <c r="M78" s="998"/>
      <c r="N78" s="998" t="s">
        <v>425</v>
      </c>
      <c r="O78" s="998"/>
      <c r="P78" s="998">
        <v>6</v>
      </c>
      <c r="Q78" s="998"/>
      <c r="R78" s="1060" t="s">
        <v>312</v>
      </c>
      <c r="S78" s="1061"/>
      <c r="T78" s="1061"/>
      <c r="U78" s="1076" t="s">
        <v>10</v>
      </c>
      <c r="V78" s="1044"/>
      <c r="W78" s="1077"/>
      <c r="X78" s="116"/>
      <c r="Y78" s="941"/>
      <c r="Z78" s="248">
        <v>191</v>
      </c>
      <c r="AA78" s="1081"/>
      <c r="AB78" s="1102"/>
      <c r="AC78" s="1103"/>
      <c r="AD78" s="1104"/>
      <c r="AE78" s="393" t="s">
        <v>468</v>
      </c>
      <c r="AF78" s="353" t="s">
        <v>439</v>
      </c>
      <c r="AG78" s="985" t="s">
        <v>330</v>
      </c>
      <c r="AH78" s="986"/>
      <c r="AI78" s="987"/>
      <c r="AJ78" s="996">
        <v>1</v>
      </c>
      <c r="AK78" s="997"/>
      <c r="AL78" s="998" t="s">
        <v>437</v>
      </c>
      <c r="AM78" s="998"/>
      <c r="AN78" s="996">
        <v>1</v>
      </c>
      <c r="AO78" s="997"/>
      <c r="AP78" s="1004" t="s">
        <v>331</v>
      </c>
      <c r="AQ78" s="1005"/>
      <c r="AR78" s="1006"/>
      <c r="AS78" s="1014" t="s">
        <v>152</v>
      </c>
      <c r="AT78" s="986"/>
      <c r="AU78" s="1015"/>
      <c r="AV78" s="237"/>
      <c r="AW78" s="1132"/>
      <c r="AX78" s="441">
        <v>269</v>
      </c>
      <c r="AY78" s="1182"/>
      <c r="AZ78" s="1102"/>
      <c r="BA78" s="1103"/>
      <c r="BB78" s="1104"/>
      <c r="BC78" s="353" t="s">
        <v>449</v>
      </c>
      <c r="BD78" s="353" t="s">
        <v>516</v>
      </c>
      <c r="BE78" s="1024" t="s">
        <v>318</v>
      </c>
      <c r="BF78" s="1005"/>
      <c r="BG78" s="1163"/>
      <c r="BH78" s="996">
        <v>2</v>
      </c>
      <c r="BI78" s="997"/>
      <c r="BJ78" s="998" t="s">
        <v>437</v>
      </c>
      <c r="BK78" s="998"/>
      <c r="BL78" s="996">
        <v>3</v>
      </c>
      <c r="BM78" s="997"/>
      <c r="BN78" s="1004" t="s">
        <v>323</v>
      </c>
      <c r="BO78" s="1005"/>
      <c r="BP78" s="1006"/>
      <c r="BQ78" s="1014" t="s">
        <v>808</v>
      </c>
      <c r="BR78" s="986"/>
      <c r="BS78" s="1015"/>
      <c r="BT78" s="116"/>
      <c r="BU78" s="1222"/>
      <c r="BV78" s="441">
        <v>342</v>
      </c>
      <c r="BW78" s="1081"/>
      <c r="BX78" s="1007" t="s">
        <v>326</v>
      </c>
      <c r="BY78" s="1007"/>
      <c r="BZ78" s="1007"/>
      <c r="CA78" s="536" t="s">
        <v>444</v>
      </c>
      <c r="CB78" s="353" t="s">
        <v>424</v>
      </c>
      <c r="CC78" s="1024" t="s">
        <v>464</v>
      </c>
      <c r="CD78" s="1005"/>
      <c r="CE78" s="1005"/>
      <c r="CF78" s="998">
        <v>3</v>
      </c>
      <c r="CG78" s="998"/>
      <c r="CH78" s="998" t="s">
        <v>425</v>
      </c>
      <c r="CI78" s="998"/>
      <c r="CJ78" s="998">
        <v>0</v>
      </c>
      <c r="CK78" s="998"/>
      <c r="CL78" s="1004" t="s">
        <v>327</v>
      </c>
      <c r="CM78" s="1005"/>
      <c r="CN78" s="1005"/>
      <c r="CO78" s="1014" t="s">
        <v>443</v>
      </c>
      <c r="CP78" s="986"/>
      <c r="CQ78" s="1015"/>
      <c r="CR78" s="237"/>
      <c r="CS78" s="116"/>
      <c r="CT78" s="116"/>
      <c r="CU78" s="116"/>
      <c r="CV78" s="116"/>
      <c r="CW78" s="116"/>
    </row>
    <row r="79" spans="1:101" ht="13.5" customHeight="1">
      <c r="A79" s="941"/>
      <c r="B79" s="248">
        <v>115</v>
      </c>
      <c r="C79" s="1081"/>
      <c r="D79" s="1203"/>
      <c r="E79" s="1204"/>
      <c r="F79" s="1205"/>
      <c r="G79" s="366" t="s">
        <v>481</v>
      </c>
      <c r="H79" s="353" t="s">
        <v>482</v>
      </c>
      <c r="I79" s="1043" t="s">
        <v>10</v>
      </c>
      <c r="J79" s="1044"/>
      <c r="K79" s="1045"/>
      <c r="L79" s="996">
        <v>1</v>
      </c>
      <c r="M79" s="997"/>
      <c r="N79" s="998" t="s">
        <v>437</v>
      </c>
      <c r="O79" s="998"/>
      <c r="P79" s="996">
        <v>2</v>
      </c>
      <c r="Q79" s="997"/>
      <c r="R79" s="1060" t="s">
        <v>83</v>
      </c>
      <c r="S79" s="1061"/>
      <c r="T79" s="1062"/>
      <c r="U79" s="1076" t="s">
        <v>327</v>
      </c>
      <c r="V79" s="1044"/>
      <c r="W79" s="1077"/>
      <c r="X79" s="116"/>
      <c r="Y79" s="941"/>
      <c r="Z79" s="248">
        <v>192</v>
      </c>
      <c r="AA79" s="1117"/>
      <c r="AB79" s="1011"/>
      <c r="AC79" s="1012"/>
      <c r="AD79" s="1013"/>
      <c r="AE79" s="419" t="s">
        <v>199</v>
      </c>
      <c r="AF79" s="353" t="s">
        <v>516</v>
      </c>
      <c r="AG79" s="985" t="s">
        <v>10</v>
      </c>
      <c r="AH79" s="986"/>
      <c r="AI79" s="987"/>
      <c r="AJ79" s="996">
        <v>1</v>
      </c>
      <c r="AK79" s="997"/>
      <c r="AL79" s="998" t="s">
        <v>437</v>
      </c>
      <c r="AM79" s="998"/>
      <c r="AN79" s="996">
        <v>3</v>
      </c>
      <c r="AO79" s="997"/>
      <c r="AP79" s="1004" t="s">
        <v>152</v>
      </c>
      <c r="AQ79" s="1005"/>
      <c r="AR79" s="1006"/>
      <c r="AS79" s="1014" t="s">
        <v>331</v>
      </c>
      <c r="AT79" s="986"/>
      <c r="AU79" s="1015"/>
      <c r="AV79" s="237"/>
      <c r="AW79" s="1132"/>
      <c r="AX79" s="441">
        <v>270</v>
      </c>
      <c r="AY79" s="1182"/>
      <c r="AZ79" s="1011"/>
      <c r="BA79" s="1012"/>
      <c r="BB79" s="1013"/>
      <c r="BC79" s="353" t="s">
        <v>449</v>
      </c>
      <c r="BD79" s="353" t="s">
        <v>450</v>
      </c>
      <c r="BE79" s="1024" t="s">
        <v>317</v>
      </c>
      <c r="BF79" s="1005"/>
      <c r="BG79" s="1005"/>
      <c r="BH79" s="998">
        <v>3</v>
      </c>
      <c r="BI79" s="998"/>
      <c r="BJ79" s="998" t="s">
        <v>437</v>
      </c>
      <c r="BK79" s="998"/>
      <c r="BL79" s="998">
        <v>1</v>
      </c>
      <c r="BM79" s="998"/>
      <c r="BN79" s="1004" t="s">
        <v>448</v>
      </c>
      <c r="BO79" s="1005"/>
      <c r="BP79" s="1005"/>
      <c r="BQ79" s="1014" t="s">
        <v>323</v>
      </c>
      <c r="BR79" s="986"/>
      <c r="BS79" s="1015"/>
      <c r="BT79" s="116"/>
      <c r="BU79" s="1222"/>
      <c r="BV79" s="441">
        <v>343</v>
      </c>
      <c r="BW79" s="1081"/>
      <c r="BX79" s="1007"/>
      <c r="BY79" s="1007"/>
      <c r="BZ79" s="1007"/>
      <c r="CA79" s="536" t="s">
        <v>444</v>
      </c>
      <c r="CB79" s="353" t="s">
        <v>504</v>
      </c>
      <c r="CC79" s="1024" t="s">
        <v>443</v>
      </c>
      <c r="CD79" s="1005"/>
      <c r="CE79" s="1005"/>
      <c r="CF79" s="998">
        <v>15</v>
      </c>
      <c r="CG79" s="998"/>
      <c r="CH79" s="998" t="s">
        <v>425</v>
      </c>
      <c r="CI79" s="998"/>
      <c r="CJ79" s="998">
        <v>1</v>
      </c>
      <c r="CK79" s="998"/>
      <c r="CL79" s="1004" t="s">
        <v>329</v>
      </c>
      <c r="CM79" s="1005"/>
      <c r="CN79" s="1005"/>
      <c r="CO79" s="1014" t="s">
        <v>327</v>
      </c>
      <c r="CP79" s="986"/>
      <c r="CQ79" s="1015"/>
      <c r="CR79" s="237"/>
      <c r="CS79" s="116"/>
      <c r="CT79" s="116"/>
      <c r="CU79" s="116"/>
      <c r="CV79" s="116"/>
      <c r="CW79" s="116"/>
    </row>
    <row r="80" spans="1:101" ht="13.5" customHeight="1">
      <c r="A80" s="941"/>
      <c r="B80" s="248">
        <v>116</v>
      </c>
      <c r="C80" s="1081"/>
      <c r="D80" s="1203"/>
      <c r="E80" s="1204"/>
      <c r="F80" s="1205"/>
      <c r="G80" s="352" t="s">
        <v>468</v>
      </c>
      <c r="H80" s="353" t="s">
        <v>439</v>
      </c>
      <c r="I80" s="1043" t="s">
        <v>327</v>
      </c>
      <c r="J80" s="1044"/>
      <c r="K80" s="1045"/>
      <c r="L80" s="996">
        <v>1</v>
      </c>
      <c r="M80" s="997"/>
      <c r="N80" s="998" t="s">
        <v>437</v>
      </c>
      <c r="O80" s="998"/>
      <c r="P80" s="996">
        <v>3</v>
      </c>
      <c r="Q80" s="997"/>
      <c r="R80" s="1060" t="s">
        <v>330</v>
      </c>
      <c r="S80" s="1061"/>
      <c r="T80" s="1062"/>
      <c r="U80" s="1076" t="s">
        <v>83</v>
      </c>
      <c r="V80" s="1044"/>
      <c r="W80" s="1077"/>
      <c r="X80" s="116"/>
      <c r="Y80" s="941"/>
      <c r="Z80" s="474">
        <v>193</v>
      </c>
      <c r="AA80" s="378"/>
      <c r="AB80" s="475"/>
      <c r="AC80" s="476"/>
      <c r="AD80" s="477"/>
      <c r="AE80" s="460" t="s">
        <v>438</v>
      </c>
      <c r="AF80" s="353"/>
      <c r="AG80" s="985" t="s">
        <v>51</v>
      </c>
      <c r="AH80" s="986"/>
      <c r="AI80" s="987"/>
      <c r="AJ80" s="996"/>
      <c r="AK80" s="997"/>
      <c r="AL80" s="998" t="s">
        <v>437</v>
      </c>
      <c r="AM80" s="998"/>
      <c r="AN80" s="996"/>
      <c r="AO80" s="997"/>
      <c r="AP80" s="1004" t="s">
        <v>82</v>
      </c>
      <c r="AQ80" s="1005"/>
      <c r="AR80" s="1006"/>
      <c r="AS80" s="1014"/>
      <c r="AT80" s="986"/>
      <c r="AU80" s="1015"/>
      <c r="AV80" s="439" t="s">
        <v>560</v>
      </c>
      <c r="AW80" s="1132"/>
      <c r="AX80" s="523">
        <v>271</v>
      </c>
      <c r="AY80" s="779" t="s">
        <v>561</v>
      </c>
      <c r="AZ80" s="1106" t="s">
        <v>20</v>
      </c>
      <c r="BA80" s="1107"/>
      <c r="BB80" s="1108"/>
      <c r="BC80" s="459" t="s">
        <v>457</v>
      </c>
      <c r="BD80" s="459" t="s">
        <v>456</v>
      </c>
      <c r="BE80" s="1143" t="s">
        <v>134</v>
      </c>
      <c r="BF80" s="821"/>
      <c r="BG80" s="1144"/>
      <c r="BH80" s="826"/>
      <c r="BI80" s="828"/>
      <c r="BJ80" s="787" t="s">
        <v>419</v>
      </c>
      <c r="BK80" s="787"/>
      <c r="BL80" s="826"/>
      <c r="BM80" s="828"/>
      <c r="BN80" s="820" t="s">
        <v>150</v>
      </c>
      <c r="BO80" s="821"/>
      <c r="BP80" s="822"/>
      <c r="BQ80" s="773" t="s">
        <v>133</v>
      </c>
      <c r="BR80" s="774"/>
      <c r="BS80" s="775"/>
      <c r="BT80" s="1091" t="s">
        <v>802</v>
      </c>
      <c r="BU80" s="1222"/>
      <c r="BV80" s="441">
        <v>344</v>
      </c>
      <c r="BW80" s="1081"/>
      <c r="BX80" s="1007"/>
      <c r="BY80" s="1007"/>
      <c r="BZ80" s="1007"/>
      <c r="CA80" s="536" t="s">
        <v>431</v>
      </c>
      <c r="CB80" s="353" t="s">
        <v>471</v>
      </c>
      <c r="CC80" s="1024" t="s">
        <v>321</v>
      </c>
      <c r="CD80" s="1005"/>
      <c r="CE80" s="1005"/>
      <c r="CF80" s="998">
        <v>1</v>
      </c>
      <c r="CG80" s="998"/>
      <c r="CH80" s="998" t="s">
        <v>425</v>
      </c>
      <c r="CI80" s="998"/>
      <c r="CJ80" s="998">
        <v>1</v>
      </c>
      <c r="CK80" s="998"/>
      <c r="CL80" s="1004" t="s">
        <v>506</v>
      </c>
      <c r="CM80" s="1005"/>
      <c r="CN80" s="1005"/>
      <c r="CO80" s="1014" t="s">
        <v>329</v>
      </c>
      <c r="CP80" s="986"/>
      <c r="CQ80" s="1015"/>
      <c r="CR80" s="237"/>
      <c r="CS80" s="116"/>
      <c r="CT80" s="116"/>
      <c r="CU80" s="116"/>
      <c r="CV80" s="116"/>
      <c r="CW80" s="116"/>
    </row>
    <row r="81" spans="1:101" ht="13.5" customHeight="1" thickBot="1">
      <c r="A81" s="941"/>
      <c r="B81" s="248">
        <v>117</v>
      </c>
      <c r="C81" s="1081"/>
      <c r="D81" s="1203"/>
      <c r="E81" s="1204"/>
      <c r="F81" s="1205"/>
      <c r="G81" s="352" t="s">
        <v>176</v>
      </c>
      <c r="H81" s="353" t="s">
        <v>460</v>
      </c>
      <c r="I81" s="1082" t="s">
        <v>139</v>
      </c>
      <c r="J81" s="1061"/>
      <c r="K81" s="1061"/>
      <c r="L81" s="998">
        <v>0</v>
      </c>
      <c r="M81" s="998"/>
      <c r="N81" s="998" t="s">
        <v>461</v>
      </c>
      <c r="O81" s="998"/>
      <c r="P81" s="998">
        <v>0</v>
      </c>
      <c r="Q81" s="998"/>
      <c r="R81" s="1060" t="s">
        <v>143</v>
      </c>
      <c r="S81" s="1061"/>
      <c r="T81" s="1061"/>
      <c r="U81" s="1076" t="s">
        <v>307</v>
      </c>
      <c r="V81" s="1044"/>
      <c r="W81" s="1077"/>
      <c r="X81" s="116"/>
      <c r="Y81" s="942"/>
      <c r="Z81" s="478">
        <v>194</v>
      </c>
      <c r="AA81" s="479"/>
      <c r="AB81" s="480"/>
      <c r="AC81" s="481"/>
      <c r="AD81" s="482"/>
      <c r="AE81" s="468" t="s">
        <v>465</v>
      </c>
      <c r="AF81" s="483"/>
      <c r="AG81" s="988" t="s">
        <v>310</v>
      </c>
      <c r="AH81" s="989"/>
      <c r="AI81" s="990"/>
      <c r="AJ81" s="991"/>
      <c r="AK81" s="992"/>
      <c r="AL81" s="1072" t="s">
        <v>461</v>
      </c>
      <c r="AM81" s="1072"/>
      <c r="AN81" s="991"/>
      <c r="AO81" s="992"/>
      <c r="AP81" s="993" t="s">
        <v>311</v>
      </c>
      <c r="AQ81" s="994"/>
      <c r="AR81" s="995"/>
      <c r="AS81" s="1121"/>
      <c r="AT81" s="1122"/>
      <c r="AU81" s="1123"/>
      <c r="AV81" s="439" t="s">
        <v>562</v>
      </c>
      <c r="AW81" s="1132"/>
      <c r="AX81" s="523">
        <v>272</v>
      </c>
      <c r="AY81" s="780"/>
      <c r="AZ81" s="1109"/>
      <c r="BA81" s="1110"/>
      <c r="BB81" s="1111"/>
      <c r="BC81" s="459" t="s">
        <v>410</v>
      </c>
      <c r="BD81" s="459" t="s">
        <v>563</v>
      </c>
      <c r="BE81" s="1143" t="s">
        <v>131</v>
      </c>
      <c r="BF81" s="821"/>
      <c r="BG81" s="1144"/>
      <c r="BH81" s="826"/>
      <c r="BI81" s="828"/>
      <c r="BJ81" s="787" t="s">
        <v>387</v>
      </c>
      <c r="BK81" s="787"/>
      <c r="BL81" s="826"/>
      <c r="BM81" s="828"/>
      <c r="BN81" s="820" t="s">
        <v>133</v>
      </c>
      <c r="BO81" s="821"/>
      <c r="BP81" s="822"/>
      <c r="BQ81" s="773" t="s">
        <v>134</v>
      </c>
      <c r="BR81" s="774"/>
      <c r="BS81" s="775"/>
      <c r="BT81" s="1091"/>
      <c r="BU81" s="1222"/>
      <c r="BV81" s="441">
        <v>345</v>
      </c>
      <c r="BW81" s="1081"/>
      <c r="BX81" s="1008" t="s">
        <v>307</v>
      </c>
      <c r="BY81" s="1009"/>
      <c r="BZ81" s="1010"/>
      <c r="CA81" s="536" t="s">
        <v>465</v>
      </c>
      <c r="CB81" s="353" t="s">
        <v>467</v>
      </c>
      <c r="CC81" s="1024" t="s">
        <v>307</v>
      </c>
      <c r="CD81" s="1005"/>
      <c r="CE81" s="1005"/>
      <c r="CF81" s="998">
        <v>4</v>
      </c>
      <c r="CG81" s="998"/>
      <c r="CH81" s="998" t="s">
        <v>461</v>
      </c>
      <c r="CI81" s="998"/>
      <c r="CJ81" s="998">
        <v>0</v>
      </c>
      <c r="CK81" s="998"/>
      <c r="CL81" s="1004" t="s">
        <v>309</v>
      </c>
      <c r="CM81" s="1005"/>
      <c r="CN81" s="1005"/>
      <c r="CO81" s="1014" t="s">
        <v>305</v>
      </c>
      <c r="CP81" s="986"/>
      <c r="CQ81" s="1015"/>
      <c r="CR81" s="237"/>
      <c r="CS81" s="116"/>
      <c r="CT81" s="116"/>
      <c r="CU81" s="116"/>
      <c r="CV81" s="116"/>
      <c r="CW81" s="116"/>
    </row>
    <row r="82" spans="1:101" ht="13.5" customHeight="1">
      <c r="A82" s="941"/>
      <c r="B82" s="248">
        <v>118</v>
      </c>
      <c r="C82" s="1081"/>
      <c r="D82" s="1206"/>
      <c r="E82" s="1207"/>
      <c r="F82" s="1208"/>
      <c r="G82" s="352" t="s">
        <v>726</v>
      </c>
      <c r="H82" s="353" t="s">
        <v>565</v>
      </c>
      <c r="I82" s="1082" t="s">
        <v>307</v>
      </c>
      <c r="J82" s="1061"/>
      <c r="K82" s="1061"/>
      <c r="L82" s="998">
        <v>0</v>
      </c>
      <c r="M82" s="998"/>
      <c r="N82" s="998" t="s">
        <v>497</v>
      </c>
      <c r="O82" s="998"/>
      <c r="P82" s="998">
        <v>3</v>
      </c>
      <c r="Q82" s="998"/>
      <c r="R82" s="1060" t="s">
        <v>313</v>
      </c>
      <c r="S82" s="1061"/>
      <c r="T82" s="1061"/>
      <c r="U82" s="1076" t="s">
        <v>143</v>
      </c>
      <c r="V82" s="1044"/>
      <c r="W82" s="1077"/>
      <c r="X82" s="116"/>
      <c r="Y82" s="1131" t="s">
        <v>566</v>
      </c>
      <c r="Z82" s="440">
        <v>172</v>
      </c>
      <c r="AA82" s="1165" t="s">
        <v>567</v>
      </c>
      <c r="AB82" s="1168" t="s">
        <v>520</v>
      </c>
      <c r="AC82" s="1169"/>
      <c r="AD82" s="1170"/>
      <c r="AE82" s="359" t="s">
        <v>484</v>
      </c>
      <c r="AF82" s="359">
        <v>0.39583333333333331</v>
      </c>
      <c r="AG82" s="1124" t="s">
        <v>130</v>
      </c>
      <c r="AH82" s="1125"/>
      <c r="AI82" s="1126"/>
      <c r="AJ82" s="1127">
        <v>4</v>
      </c>
      <c r="AK82" s="1128"/>
      <c r="AL82" s="1187" t="s">
        <v>425</v>
      </c>
      <c r="AM82" s="1187"/>
      <c r="AN82" s="1127">
        <v>2</v>
      </c>
      <c r="AO82" s="1128"/>
      <c r="AP82" s="1193" t="s">
        <v>72</v>
      </c>
      <c r="AQ82" s="1186"/>
      <c r="AR82" s="1194"/>
      <c r="AS82" s="1145" t="s">
        <v>82</v>
      </c>
      <c r="AT82" s="1125"/>
      <c r="AU82" s="1146"/>
      <c r="AV82" s="439" t="s">
        <v>551</v>
      </c>
      <c r="AW82" s="1132"/>
      <c r="AX82" s="523">
        <v>273</v>
      </c>
      <c r="AY82" s="780"/>
      <c r="AZ82" s="1112"/>
      <c r="BA82" s="1113"/>
      <c r="BB82" s="1114"/>
      <c r="BC82" s="459" t="s">
        <v>420</v>
      </c>
      <c r="BD82" s="459" t="s">
        <v>421</v>
      </c>
      <c r="BE82" s="1083" t="s">
        <v>534</v>
      </c>
      <c r="BF82" s="774"/>
      <c r="BG82" s="1084"/>
      <c r="BH82" s="787"/>
      <c r="BI82" s="787"/>
      <c r="BJ82" s="787" t="s">
        <v>419</v>
      </c>
      <c r="BK82" s="787"/>
      <c r="BL82" s="787"/>
      <c r="BM82" s="787"/>
      <c r="BN82" s="820" t="s">
        <v>332</v>
      </c>
      <c r="BO82" s="821"/>
      <c r="BP82" s="821"/>
      <c r="BQ82" s="773" t="s">
        <v>131</v>
      </c>
      <c r="BR82" s="774"/>
      <c r="BS82" s="775"/>
      <c r="BT82" s="1091"/>
      <c r="BU82" s="1222"/>
      <c r="BV82" s="441">
        <v>346</v>
      </c>
      <c r="BW82" s="1081"/>
      <c r="BX82" s="1102"/>
      <c r="BY82" s="1103"/>
      <c r="BZ82" s="1104"/>
      <c r="CA82" s="536" t="s">
        <v>426</v>
      </c>
      <c r="CB82" s="353" t="s">
        <v>454</v>
      </c>
      <c r="CC82" s="1024" t="s">
        <v>302</v>
      </c>
      <c r="CD82" s="1005"/>
      <c r="CE82" s="1005"/>
      <c r="CF82" s="998">
        <v>3</v>
      </c>
      <c r="CG82" s="998"/>
      <c r="CH82" s="998" t="s">
        <v>437</v>
      </c>
      <c r="CI82" s="998"/>
      <c r="CJ82" s="998">
        <v>1</v>
      </c>
      <c r="CK82" s="998"/>
      <c r="CL82" s="1004" t="s">
        <v>305</v>
      </c>
      <c r="CM82" s="1005"/>
      <c r="CN82" s="1005"/>
      <c r="CO82" s="1014" t="s">
        <v>316</v>
      </c>
      <c r="CP82" s="986"/>
      <c r="CQ82" s="1015"/>
      <c r="CR82" s="237"/>
      <c r="CS82" s="116"/>
      <c r="CT82" s="116"/>
      <c r="CU82" s="116"/>
      <c r="CV82" s="116"/>
      <c r="CW82" s="116"/>
    </row>
    <row r="83" spans="1:101" ht="13.5" customHeight="1">
      <c r="A83" s="941"/>
      <c r="B83" s="248">
        <v>119</v>
      </c>
      <c r="C83" s="1081"/>
      <c r="D83" s="1008" t="s">
        <v>326</v>
      </c>
      <c r="E83" s="1009"/>
      <c r="F83" s="1010"/>
      <c r="G83" s="366" t="s">
        <v>420</v>
      </c>
      <c r="H83" s="353" t="s">
        <v>521</v>
      </c>
      <c r="I83" s="1082" t="s">
        <v>326</v>
      </c>
      <c r="J83" s="1061"/>
      <c r="K83" s="1061"/>
      <c r="L83" s="998">
        <v>1</v>
      </c>
      <c r="M83" s="998"/>
      <c r="N83" s="998" t="s">
        <v>419</v>
      </c>
      <c r="O83" s="998"/>
      <c r="P83" s="998">
        <v>1</v>
      </c>
      <c r="Q83" s="998"/>
      <c r="R83" s="1060" t="s">
        <v>331</v>
      </c>
      <c r="S83" s="1061"/>
      <c r="T83" s="1061"/>
      <c r="U83" s="1076" t="s">
        <v>148</v>
      </c>
      <c r="V83" s="1044"/>
      <c r="W83" s="1077"/>
      <c r="X83" s="350"/>
      <c r="Y83" s="1132"/>
      <c r="Z83" s="246">
        <v>195</v>
      </c>
      <c r="AA83" s="1166"/>
      <c r="AB83" s="1102"/>
      <c r="AC83" s="1103"/>
      <c r="AD83" s="1104"/>
      <c r="AE83" s="420" t="s">
        <v>455</v>
      </c>
      <c r="AF83" s="401">
        <v>0.47916666666666669</v>
      </c>
      <c r="AG83" s="1129" t="s">
        <v>82</v>
      </c>
      <c r="AH83" s="1130"/>
      <c r="AI83" s="1130"/>
      <c r="AJ83" s="1090">
        <v>6</v>
      </c>
      <c r="AK83" s="1090"/>
      <c r="AL83" s="1090" t="s">
        <v>419</v>
      </c>
      <c r="AM83" s="1090"/>
      <c r="AN83" s="1090">
        <v>0</v>
      </c>
      <c r="AO83" s="1090"/>
      <c r="AP83" s="1164" t="s">
        <v>148</v>
      </c>
      <c r="AQ83" s="1130"/>
      <c r="AR83" s="1130"/>
      <c r="AS83" s="1085" t="s">
        <v>318</v>
      </c>
      <c r="AT83" s="1086"/>
      <c r="AU83" s="1087"/>
      <c r="AV83" s="237"/>
      <c r="AW83" s="1132"/>
      <c r="AX83" s="523">
        <v>274</v>
      </c>
      <c r="AY83" s="780"/>
      <c r="AZ83" s="1106" t="s">
        <v>130</v>
      </c>
      <c r="BA83" s="1107"/>
      <c r="BB83" s="1108"/>
      <c r="BC83" s="459" t="s">
        <v>423</v>
      </c>
      <c r="BD83" s="459" t="s">
        <v>424</v>
      </c>
      <c r="BE83" s="1083" t="s">
        <v>132</v>
      </c>
      <c r="BF83" s="774"/>
      <c r="BG83" s="1084"/>
      <c r="BH83" s="826"/>
      <c r="BI83" s="828"/>
      <c r="BJ83" s="787" t="s">
        <v>425</v>
      </c>
      <c r="BK83" s="787"/>
      <c r="BL83" s="826"/>
      <c r="BM83" s="828"/>
      <c r="BN83" s="820" t="s">
        <v>138</v>
      </c>
      <c r="BO83" s="821"/>
      <c r="BP83" s="822"/>
      <c r="BQ83" s="773" t="s">
        <v>302</v>
      </c>
      <c r="BR83" s="774"/>
      <c r="BS83" s="775"/>
      <c r="BT83" s="1091"/>
      <c r="BU83" s="1222"/>
      <c r="BV83" s="441">
        <v>347</v>
      </c>
      <c r="BW83" s="1081"/>
      <c r="BX83" s="1011"/>
      <c r="BY83" s="1012"/>
      <c r="BZ83" s="1013"/>
      <c r="CA83" s="536" t="s">
        <v>449</v>
      </c>
      <c r="CB83" s="353" t="s">
        <v>439</v>
      </c>
      <c r="CC83" s="1024" t="s">
        <v>316</v>
      </c>
      <c r="CD83" s="1005"/>
      <c r="CE83" s="1005"/>
      <c r="CF83" s="998">
        <v>2</v>
      </c>
      <c r="CG83" s="998"/>
      <c r="CH83" s="998" t="s">
        <v>437</v>
      </c>
      <c r="CI83" s="998"/>
      <c r="CJ83" s="998">
        <v>0</v>
      </c>
      <c r="CK83" s="998"/>
      <c r="CL83" s="1004" t="s">
        <v>317</v>
      </c>
      <c r="CM83" s="1005"/>
      <c r="CN83" s="1005"/>
      <c r="CO83" s="1014" t="s">
        <v>307</v>
      </c>
      <c r="CP83" s="986"/>
      <c r="CQ83" s="1015"/>
      <c r="CR83" s="237"/>
      <c r="CS83" s="17"/>
      <c r="CT83" s="17"/>
      <c r="CU83" s="116"/>
      <c r="CV83" s="116"/>
      <c r="CW83" s="116"/>
    </row>
    <row r="84" spans="1:101" ht="13.5" customHeight="1" thickBot="1">
      <c r="A84" s="941"/>
      <c r="B84" s="248">
        <v>120</v>
      </c>
      <c r="C84" s="1081"/>
      <c r="D84" s="1102"/>
      <c r="E84" s="1103"/>
      <c r="F84" s="1104"/>
      <c r="G84" s="374" t="s">
        <v>570</v>
      </c>
      <c r="H84" s="353" t="s">
        <v>571</v>
      </c>
      <c r="I84" s="1043" t="s">
        <v>72</v>
      </c>
      <c r="J84" s="1044"/>
      <c r="K84" s="1045"/>
      <c r="L84" s="996">
        <v>5</v>
      </c>
      <c r="M84" s="997"/>
      <c r="N84" s="998" t="s">
        <v>569</v>
      </c>
      <c r="O84" s="998"/>
      <c r="P84" s="996">
        <v>0</v>
      </c>
      <c r="Q84" s="997"/>
      <c r="R84" s="1060" t="s">
        <v>148</v>
      </c>
      <c r="S84" s="1061"/>
      <c r="T84" s="1062"/>
      <c r="U84" s="1076" t="s">
        <v>133</v>
      </c>
      <c r="V84" s="1044"/>
      <c r="W84" s="1077"/>
      <c r="X84" s="350"/>
      <c r="Y84" s="1132"/>
      <c r="Z84" s="246">
        <v>196</v>
      </c>
      <c r="AA84" s="1167"/>
      <c r="AB84" s="1011"/>
      <c r="AC84" s="1012"/>
      <c r="AD84" s="1013"/>
      <c r="AE84" s="393" t="s">
        <v>480</v>
      </c>
      <c r="AF84" s="353">
        <v>0.5625</v>
      </c>
      <c r="AG84" s="985" t="s">
        <v>318</v>
      </c>
      <c r="AH84" s="986"/>
      <c r="AI84" s="987"/>
      <c r="AJ84" s="996">
        <v>1</v>
      </c>
      <c r="AK84" s="997"/>
      <c r="AL84" s="998" t="s">
        <v>569</v>
      </c>
      <c r="AM84" s="998"/>
      <c r="AN84" s="996">
        <v>2</v>
      </c>
      <c r="AO84" s="997"/>
      <c r="AP84" s="1004" t="s">
        <v>572</v>
      </c>
      <c r="AQ84" s="1005"/>
      <c r="AR84" s="1006"/>
      <c r="AS84" s="1014" t="s">
        <v>148</v>
      </c>
      <c r="AT84" s="986"/>
      <c r="AU84" s="1015"/>
      <c r="AV84" s="237"/>
      <c r="AW84" s="1132"/>
      <c r="AX84" s="523">
        <v>275</v>
      </c>
      <c r="AY84" s="780"/>
      <c r="AZ84" s="1109"/>
      <c r="BA84" s="1110"/>
      <c r="BB84" s="1111"/>
      <c r="BC84" s="459" t="s">
        <v>573</v>
      </c>
      <c r="BD84" s="459" t="s">
        <v>571</v>
      </c>
      <c r="BE84" s="1083" t="s">
        <v>302</v>
      </c>
      <c r="BF84" s="774"/>
      <c r="BG84" s="1084"/>
      <c r="BH84" s="826"/>
      <c r="BI84" s="828"/>
      <c r="BJ84" s="787" t="s">
        <v>569</v>
      </c>
      <c r="BK84" s="787"/>
      <c r="BL84" s="826"/>
      <c r="BM84" s="828"/>
      <c r="BN84" s="820" t="s">
        <v>310</v>
      </c>
      <c r="BO84" s="821"/>
      <c r="BP84" s="822"/>
      <c r="BQ84" s="773" t="s">
        <v>138</v>
      </c>
      <c r="BR84" s="774"/>
      <c r="BS84" s="775"/>
      <c r="BT84" s="1091"/>
      <c r="BU84" s="1223"/>
      <c r="BV84" s="530">
        <v>348</v>
      </c>
      <c r="BW84" s="1180"/>
      <c r="BX84" s="388"/>
      <c r="BY84" s="389"/>
      <c r="BZ84" s="390"/>
      <c r="CA84" s="363" t="s">
        <v>522</v>
      </c>
      <c r="CB84" s="361"/>
      <c r="CC84" s="1105" t="s">
        <v>318</v>
      </c>
      <c r="CD84" s="994"/>
      <c r="CE84" s="994"/>
      <c r="CF84" s="1072"/>
      <c r="CG84" s="1072"/>
      <c r="CH84" s="1072" t="s">
        <v>419</v>
      </c>
      <c r="CI84" s="1072"/>
      <c r="CJ84" s="1072"/>
      <c r="CK84" s="1072"/>
      <c r="CL84" s="993" t="s">
        <v>319</v>
      </c>
      <c r="CM84" s="994"/>
      <c r="CN84" s="994"/>
      <c r="CO84" s="1019"/>
      <c r="CP84" s="989"/>
      <c r="CQ84" s="1020"/>
      <c r="CR84" s="237"/>
      <c r="CS84" s="116"/>
      <c r="CT84" s="116"/>
      <c r="CU84" s="116"/>
      <c r="CV84" s="116"/>
      <c r="CW84" s="116"/>
    </row>
    <row r="85" spans="1:101" ht="13.5" customHeight="1">
      <c r="A85" s="941"/>
      <c r="B85" s="248">
        <v>121</v>
      </c>
      <c r="C85" s="1081"/>
      <c r="D85" s="1102"/>
      <c r="E85" s="1103"/>
      <c r="F85" s="1104"/>
      <c r="G85" s="352" t="s">
        <v>570</v>
      </c>
      <c r="H85" s="353" t="s">
        <v>574</v>
      </c>
      <c r="I85" s="1043" t="s">
        <v>133</v>
      </c>
      <c r="J85" s="1044"/>
      <c r="K85" s="1045"/>
      <c r="L85" s="996">
        <v>3</v>
      </c>
      <c r="M85" s="997"/>
      <c r="N85" s="998" t="s">
        <v>569</v>
      </c>
      <c r="O85" s="998"/>
      <c r="P85" s="996">
        <v>1</v>
      </c>
      <c r="Q85" s="997"/>
      <c r="R85" s="1060" t="s">
        <v>129</v>
      </c>
      <c r="S85" s="1061"/>
      <c r="T85" s="1062"/>
      <c r="U85" s="1076" t="s">
        <v>72</v>
      </c>
      <c r="V85" s="1044"/>
      <c r="W85" s="1077"/>
      <c r="X85" s="116"/>
      <c r="Y85" s="1132"/>
      <c r="Z85" s="257">
        <v>197</v>
      </c>
      <c r="AA85" s="1116" t="s">
        <v>575</v>
      </c>
      <c r="AB85" s="1102" t="s">
        <v>307</v>
      </c>
      <c r="AC85" s="1103"/>
      <c r="AD85" s="1104"/>
      <c r="AE85" s="420" t="s">
        <v>465</v>
      </c>
      <c r="AF85" s="401" t="s">
        <v>467</v>
      </c>
      <c r="AG85" s="1088" t="s">
        <v>307</v>
      </c>
      <c r="AH85" s="1086"/>
      <c r="AI85" s="1089"/>
      <c r="AJ85" s="1090">
        <v>0</v>
      </c>
      <c r="AK85" s="1090"/>
      <c r="AL85" s="1090" t="s">
        <v>461</v>
      </c>
      <c r="AM85" s="1090"/>
      <c r="AN85" s="1090">
        <v>1</v>
      </c>
      <c r="AO85" s="1090"/>
      <c r="AP85" s="1092" t="s">
        <v>311</v>
      </c>
      <c r="AQ85" s="1086"/>
      <c r="AR85" s="1087"/>
      <c r="AS85" s="1085" t="s">
        <v>331</v>
      </c>
      <c r="AT85" s="1086"/>
      <c r="AU85" s="1087"/>
      <c r="AV85" s="17"/>
      <c r="AW85" s="1132"/>
      <c r="AX85" s="523">
        <v>276</v>
      </c>
      <c r="AY85" s="780"/>
      <c r="AZ85" s="1109"/>
      <c r="BA85" s="1110"/>
      <c r="BB85" s="1111"/>
      <c r="BC85" s="459" t="s">
        <v>178</v>
      </c>
      <c r="BD85" s="459" t="s">
        <v>180</v>
      </c>
      <c r="BE85" s="1083" t="s">
        <v>72</v>
      </c>
      <c r="BF85" s="774"/>
      <c r="BG85" s="1084"/>
      <c r="BH85" s="826"/>
      <c r="BI85" s="828"/>
      <c r="BJ85" s="787" t="s">
        <v>177</v>
      </c>
      <c r="BK85" s="787"/>
      <c r="BL85" s="826"/>
      <c r="BM85" s="828"/>
      <c r="BN85" s="820" t="s">
        <v>129</v>
      </c>
      <c r="BO85" s="821"/>
      <c r="BP85" s="822"/>
      <c r="BQ85" s="773" t="s">
        <v>759</v>
      </c>
      <c r="BR85" s="774"/>
      <c r="BS85" s="775"/>
      <c r="BT85" s="1091"/>
      <c r="BU85" s="1097" t="s">
        <v>21</v>
      </c>
      <c r="BV85" s="229">
        <v>272</v>
      </c>
      <c r="BW85" s="1033" t="s">
        <v>564</v>
      </c>
      <c r="BX85" s="1308" t="s">
        <v>131</v>
      </c>
      <c r="BY85" s="1309"/>
      <c r="BZ85" s="1310"/>
      <c r="CA85" s="455" t="s">
        <v>178</v>
      </c>
      <c r="CB85" s="455" t="s">
        <v>183</v>
      </c>
      <c r="CC85" s="1017" t="s">
        <v>131</v>
      </c>
      <c r="CD85" s="831"/>
      <c r="CE85" s="1018"/>
      <c r="CF85" s="816">
        <v>2</v>
      </c>
      <c r="CG85" s="818"/>
      <c r="CH85" s="836" t="s">
        <v>177</v>
      </c>
      <c r="CI85" s="836"/>
      <c r="CJ85" s="816">
        <v>0</v>
      </c>
      <c r="CK85" s="818"/>
      <c r="CL85" s="830" t="s">
        <v>133</v>
      </c>
      <c r="CM85" s="831"/>
      <c r="CN85" s="832"/>
      <c r="CO85" s="907" t="s">
        <v>803</v>
      </c>
      <c r="CP85" s="838"/>
      <c r="CQ85" s="839"/>
      <c r="CR85" s="247" t="s">
        <v>801</v>
      </c>
      <c r="CS85" s="116"/>
      <c r="CT85" s="116"/>
      <c r="CU85" s="116"/>
      <c r="CV85" s="116"/>
      <c r="CW85" s="116"/>
    </row>
    <row r="86" spans="1:101" ht="13.5" customHeight="1">
      <c r="A86" s="941"/>
      <c r="B86" s="248">
        <v>122</v>
      </c>
      <c r="C86" s="1081"/>
      <c r="D86" s="1011"/>
      <c r="E86" s="1012"/>
      <c r="F86" s="1013"/>
      <c r="G86" s="352" t="s">
        <v>468</v>
      </c>
      <c r="H86" s="353" t="s">
        <v>516</v>
      </c>
      <c r="I86" s="1043" t="s">
        <v>329</v>
      </c>
      <c r="J86" s="1044"/>
      <c r="K86" s="1045"/>
      <c r="L86" s="996">
        <v>0</v>
      </c>
      <c r="M86" s="997"/>
      <c r="N86" s="998" t="s">
        <v>437</v>
      </c>
      <c r="O86" s="998"/>
      <c r="P86" s="996">
        <v>16</v>
      </c>
      <c r="Q86" s="997"/>
      <c r="R86" s="1060" t="s">
        <v>332</v>
      </c>
      <c r="S86" s="1061"/>
      <c r="T86" s="1062"/>
      <c r="U86" s="1076" t="s">
        <v>129</v>
      </c>
      <c r="V86" s="1044"/>
      <c r="W86" s="1077"/>
      <c r="X86" s="116"/>
      <c r="Y86" s="1132"/>
      <c r="Z86" s="223">
        <v>198</v>
      </c>
      <c r="AA86" s="1117"/>
      <c r="AB86" s="1011"/>
      <c r="AC86" s="1012"/>
      <c r="AD86" s="1013"/>
      <c r="AE86" s="393" t="s">
        <v>576</v>
      </c>
      <c r="AF86" s="353" t="s">
        <v>436</v>
      </c>
      <c r="AG86" s="985" t="s">
        <v>577</v>
      </c>
      <c r="AH86" s="986"/>
      <c r="AI86" s="987"/>
      <c r="AJ86" s="996">
        <v>5</v>
      </c>
      <c r="AK86" s="997"/>
      <c r="AL86" s="998" t="s">
        <v>434</v>
      </c>
      <c r="AM86" s="998"/>
      <c r="AN86" s="996">
        <v>0</v>
      </c>
      <c r="AO86" s="997"/>
      <c r="AP86" s="1004" t="s">
        <v>331</v>
      </c>
      <c r="AQ86" s="1005"/>
      <c r="AR86" s="1006"/>
      <c r="AS86" s="1014" t="s">
        <v>307</v>
      </c>
      <c r="AT86" s="986"/>
      <c r="AU86" s="1015"/>
      <c r="AV86" s="237"/>
      <c r="AW86" s="1132"/>
      <c r="AX86" s="523">
        <v>277</v>
      </c>
      <c r="AY86" s="780"/>
      <c r="AZ86" s="1112"/>
      <c r="BA86" s="1113"/>
      <c r="BB86" s="1114"/>
      <c r="BC86" s="459" t="s">
        <v>377</v>
      </c>
      <c r="BD86" s="459" t="s">
        <v>181</v>
      </c>
      <c r="BE86" s="1083" t="s">
        <v>327</v>
      </c>
      <c r="BF86" s="774"/>
      <c r="BG86" s="1084"/>
      <c r="BH86" s="787"/>
      <c r="BI86" s="787"/>
      <c r="BJ86" s="787" t="s">
        <v>177</v>
      </c>
      <c r="BK86" s="787"/>
      <c r="BL86" s="787"/>
      <c r="BM86" s="787"/>
      <c r="BN86" s="820" t="s">
        <v>331</v>
      </c>
      <c r="BO86" s="821"/>
      <c r="BP86" s="821"/>
      <c r="BQ86" s="773" t="s">
        <v>129</v>
      </c>
      <c r="BR86" s="774"/>
      <c r="BS86" s="775"/>
      <c r="BT86" s="1091"/>
      <c r="BU86" s="1098"/>
      <c r="BV86" s="249">
        <v>273</v>
      </c>
      <c r="BW86" s="1095"/>
      <c r="BX86" s="1311"/>
      <c r="BY86" s="1312"/>
      <c r="BZ86" s="1313"/>
      <c r="CA86" s="455" t="s">
        <v>377</v>
      </c>
      <c r="CB86" s="455" t="s">
        <v>800</v>
      </c>
      <c r="CC86" s="1093" t="s">
        <v>328</v>
      </c>
      <c r="CD86" s="838"/>
      <c r="CE86" s="1094"/>
      <c r="CF86" s="836">
        <v>7</v>
      </c>
      <c r="CG86" s="836"/>
      <c r="CH86" s="836" t="s">
        <v>177</v>
      </c>
      <c r="CI86" s="836"/>
      <c r="CJ86" s="836">
        <v>1</v>
      </c>
      <c r="CK86" s="836"/>
      <c r="CL86" s="830" t="s">
        <v>332</v>
      </c>
      <c r="CM86" s="831"/>
      <c r="CN86" s="831"/>
      <c r="CO86" s="907" t="s">
        <v>804</v>
      </c>
      <c r="CP86" s="838"/>
      <c r="CQ86" s="839"/>
      <c r="CR86" s="247" t="s">
        <v>801</v>
      </c>
      <c r="CS86" s="116"/>
      <c r="CT86" s="116"/>
      <c r="CU86" s="116"/>
      <c r="CV86" s="116"/>
      <c r="CW86" s="116"/>
    </row>
    <row r="87" spans="1:101" ht="13.5" customHeight="1">
      <c r="A87" s="941"/>
      <c r="B87" s="248">
        <v>123</v>
      </c>
      <c r="C87" s="1081"/>
      <c r="D87" s="1007" t="s">
        <v>316</v>
      </c>
      <c r="E87" s="1007"/>
      <c r="F87" s="1007"/>
      <c r="G87" s="352" t="s">
        <v>449</v>
      </c>
      <c r="H87" s="353" t="s">
        <v>469</v>
      </c>
      <c r="I87" s="1043" t="s">
        <v>316</v>
      </c>
      <c r="J87" s="1044"/>
      <c r="K87" s="1045"/>
      <c r="L87" s="996">
        <v>2</v>
      </c>
      <c r="M87" s="997"/>
      <c r="N87" s="998" t="s">
        <v>437</v>
      </c>
      <c r="O87" s="998"/>
      <c r="P87" s="996">
        <v>0</v>
      </c>
      <c r="Q87" s="997"/>
      <c r="R87" s="1060" t="s">
        <v>448</v>
      </c>
      <c r="S87" s="1061"/>
      <c r="T87" s="1062"/>
      <c r="U87" s="1076" t="s">
        <v>321</v>
      </c>
      <c r="V87" s="1044"/>
      <c r="W87" s="1077"/>
      <c r="X87" s="350"/>
      <c r="Y87" s="1132"/>
      <c r="Z87" s="441">
        <v>199</v>
      </c>
      <c r="AA87" s="378"/>
      <c r="AB87" s="1021"/>
      <c r="AC87" s="1022"/>
      <c r="AD87" s="1023"/>
      <c r="AE87" s="464" t="s">
        <v>438</v>
      </c>
      <c r="AF87" s="353"/>
      <c r="AG87" s="1105" t="s">
        <v>131</v>
      </c>
      <c r="AH87" s="994"/>
      <c r="AI87" s="994"/>
      <c r="AJ87" s="1072"/>
      <c r="AK87" s="1072"/>
      <c r="AL87" s="1072" t="s">
        <v>437</v>
      </c>
      <c r="AM87" s="1072"/>
      <c r="AN87" s="1072"/>
      <c r="AO87" s="1072"/>
      <c r="AP87" s="993" t="s">
        <v>72</v>
      </c>
      <c r="AQ87" s="994"/>
      <c r="AR87" s="994"/>
      <c r="AS87" s="1014"/>
      <c r="AT87" s="986"/>
      <c r="AU87" s="1015"/>
      <c r="AV87" s="439" t="s">
        <v>578</v>
      </c>
      <c r="AW87" s="1132"/>
      <c r="AX87" s="523">
        <v>278</v>
      </c>
      <c r="AY87" s="780"/>
      <c r="AZ87" s="1106" t="s">
        <v>307</v>
      </c>
      <c r="BA87" s="1107"/>
      <c r="BB87" s="1108"/>
      <c r="BC87" s="459" t="s">
        <v>465</v>
      </c>
      <c r="BD87" s="459" t="s">
        <v>467</v>
      </c>
      <c r="BE87" s="1083" t="s">
        <v>307</v>
      </c>
      <c r="BF87" s="774"/>
      <c r="BG87" s="1084"/>
      <c r="BH87" s="826"/>
      <c r="BI87" s="828"/>
      <c r="BJ87" s="787" t="s">
        <v>461</v>
      </c>
      <c r="BK87" s="787"/>
      <c r="BL87" s="826"/>
      <c r="BM87" s="828"/>
      <c r="BN87" s="820" t="s">
        <v>312</v>
      </c>
      <c r="BO87" s="821"/>
      <c r="BP87" s="822"/>
      <c r="BQ87" s="773" t="s">
        <v>10</v>
      </c>
      <c r="BR87" s="774"/>
      <c r="BS87" s="775"/>
      <c r="BT87" s="1091"/>
      <c r="BU87" s="1098"/>
      <c r="BV87" s="249">
        <v>280</v>
      </c>
      <c r="BW87" s="1096"/>
      <c r="BX87" s="1314"/>
      <c r="BY87" s="1315"/>
      <c r="BZ87" s="1316"/>
      <c r="CA87" s="455" t="s">
        <v>377</v>
      </c>
      <c r="CB87" s="455" t="s">
        <v>180</v>
      </c>
      <c r="CC87" s="1093" t="s">
        <v>464</v>
      </c>
      <c r="CD87" s="838"/>
      <c r="CE87" s="1094"/>
      <c r="CF87" s="816">
        <v>4</v>
      </c>
      <c r="CG87" s="818"/>
      <c r="CH87" s="836" t="s">
        <v>177</v>
      </c>
      <c r="CI87" s="836"/>
      <c r="CJ87" s="816">
        <v>0</v>
      </c>
      <c r="CK87" s="818"/>
      <c r="CL87" s="830" t="s">
        <v>330</v>
      </c>
      <c r="CM87" s="831"/>
      <c r="CN87" s="832"/>
      <c r="CO87" s="907" t="s">
        <v>131</v>
      </c>
      <c r="CP87" s="838"/>
      <c r="CQ87" s="839"/>
      <c r="CR87" s="247" t="s">
        <v>801</v>
      </c>
      <c r="CS87" s="116"/>
      <c r="CT87" s="116"/>
      <c r="CU87" s="116"/>
      <c r="CV87" s="116"/>
      <c r="CW87" s="116"/>
    </row>
    <row r="88" spans="1:101" ht="13.5" customHeight="1">
      <c r="A88" s="941"/>
      <c r="B88" s="248">
        <v>124</v>
      </c>
      <c r="C88" s="1117"/>
      <c r="D88" s="1007"/>
      <c r="E88" s="1007"/>
      <c r="F88" s="1007"/>
      <c r="G88" s="352" t="s">
        <v>459</v>
      </c>
      <c r="H88" s="353" t="s">
        <v>482</v>
      </c>
      <c r="I88" s="1043" t="s">
        <v>317</v>
      </c>
      <c r="J88" s="1044"/>
      <c r="K88" s="1045"/>
      <c r="L88" s="996">
        <v>2</v>
      </c>
      <c r="M88" s="997"/>
      <c r="N88" s="998" t="s">
        <v>461</v>
      </c>
      <c r="O88" s="998"/>
      <c r="P88" s="996">
        <v>0</v>
      </c>
      <c r="Q88" s="997"/>
      <c r="R88" s="1060" t="s">
        <v>321</v>
      </c>
      <c r="S88" s="1061"/>
      <c r="T88" s="1062"/>
      <c r="U88" s="1076" t="s">
        <v>316</v>
      </c>
      <c r="V88" s="1044"/>
      <c r="W88" s="1077"/>
      <c r="X88" s="350"/>
      <c r="Y88" s="1132"/>
      <c r="Z88" s="441">
        <v>200</v>
      </c>
      <c r="AA88" s="378"/>
      <c r="AB88" s="1021"/>
      <c r="AC88" s="1022"/>
      <c r="AD88" s="1023"/>
      <c r="AE88" s="421" t="s">
        <v>459</v>
      </c>
      <c r="AF88" s="353"/>
      <c r="AG88" s="985" t="s">
        <v>317</v>
      </c>
      <c r="AH88" s="986"/>
      <c r="AI88" s="987"/>
      <c r="AJ88" s="996"/>
      <c r="AK88" s="997"/>
      <c r="AL88" s="998" t="s">
        <v>461</v>
      </c>
      <c r="AM88" s="998"/>
      <c r="AN88" s="996"/>
      <c r="AO88" s="997"/>
      <c r="AP88" s="1004" t="s">
        <v>323</v>
      </c>
      <c r="AQ88" s="1005"/>
      <c r="AR88" s="1006"/>
      <c r="AS88" s="1014"/>
      <c r="AT88" s="986"/>
      <c r="AU88" s="1015"/>
      <c r="AV88" s="439" t="s">
        <v>580</v>
      </c>
      <c r="AW88" s="1132"/>
      <c r="AX88" s="523">
        <v>279</v>
      </c>
      <c r="AY88" s="780"/>
      <c r="AZ88" s="1109"/>
      <c r="BA88" s="1110"/>
      <c r="BB88" s="1111"/>
      <c r="BC88" s="459" t="s">
        <v>199</v>
      </c>
      <c r="BD88" s="459" t="s">
        <v>454</v>
      </c>
      <c r="BE88" s="1083" t="s">
        <v>10</v>
      </c>
      <c r="BF88" s="774"/>
      <c r="BG88" s="1084"/>
      <c r="BH88" s="826"/>
      <c r="BI88" s="828"/>
      <c r="BJ88" s="787" t="s">
        <v>437</v>
      </c>
      <c r="BK88" s="787"/>
      <c r="BL88" s="826"/>
      <c r="BM88" s="828"/>
      <c r="BN88" s="820" t="s">
        <v>83</v>
      </c>
      <c r="BO88" s="821"/>
      <c r="BP88" s="822"/>
      <c r="BQ88" s="773" t="s">
        <v>307</v>
      </c>
      <c r="BR88" s="774"/>
      <c r="BS88" s="775"/>
      <c r="BT88" s="1091"/>
      <c r="BU88" s="1098"/>
      <c r="BV88" s="223"/>
      <c r="BW88" s="1147" t="s">
        <v>568</v>
      </c>
      <c r="BX88" s="1134"/>
      <c r="BY88" s="1135"/>
      <c r="BZ88" s="1136"/>
      <c r="CA88" s="238"/>
      <c r="CB88" s="166"/>
      <c r="CC88" s="1141"/>
      <c r="CD88" s="791"/>
      <c r="CE88" s="1142"/>
      <c r="CF88" s="800"/>
      <c r="CG88" s="802"/>
      <c r="CH88" s="800" t="s">
        <v>569</v>
      </c>
      <c r="CI88" s="802"/>
      <c r="CJ88" s="800"/>
      <c r="CK88" s="802"/>
      <c r="CL88" s="840"/>
      <c r="CM88" s="841"/>
      <c r="CN88" s="842"/>
      <c r="CO88" s="1118"/>
      <c r="CP88" s="1119"/>
      <c r="CQ88" s="1120"/>
      <c r="CR88" s="237"/>
      <c r="CS88" s="116"/>
      <c r="CT88" s="116"/>
      <c r="CU88" s="116"/>
      <c r="CV88" s="116"/>
      <c r="CW88" s="116"/>
    </row>
    <row r="89" spans="1:101" ht="13.5" customHeight="1" thickBot="1">
      <c r="A89" s="941"/>
      <c r="B89" s="248">
        <v>125</v>
      </c>
      <c r="C89" s="1116" t="s">
        <v>582</v>
      </c>
      <c r="D89" s="1008" t="s">
        <v>20</v>
      </c>
      <c r="E89" s="1009"/>
      <c r="F89" s="1010"/>
      <c r="G89" s="352" t="s">
        <v>481</v>
      </c>
      <c r="H89" s="353" t="s">
        <v>467</v>
      </c>
      <c r="I89" s="1043" t="s">
        <v>134</v>
      </c>
      <c r="J89" s="1044"/>
      <c r="K89" s="1045"/>
      <c r="L89" s="996">
        <v>4</v>
      </c>
      <c r="M89" s="997"/>
      <c r="N89" s="998" t="s">
        <v>461</v>
      </c>
      <c r="O89" s="998"/>
      <c r="P89" s="996">
        <v>0</v>
      </c>
      <c r="Q89" s="997"/>
      <c r="R89" s="1060" t="s">
        <v>150</v>
      </c>
      <c r="S89" s="1061"/>
      <c r="T89" s="1062"/>
      <c r="U89" s="1076" t="s">
        <v>51</v>
      </c>
      <c r="V89" s="1044"/>
      <c r="W89" s="1077"/>
      <c r="X89" s="350"/>
      <c r="Y89" s="1132"/>
      <c r="Z89" s="441">
        <v>201</v>
      </c>
      <c r="AA89" s="378"/>
      <c r="AB89" s="1021"/>
      <c r="AC89" s="1022"/>
      <c r="AD89" s="1023"/>
      <c r="AE89" s="393" t="s">
        <v>484</v>
      </c>
      <c r="AF89" s="353"/>
      <c r="AG89" s="985" t="s">
        <v>149</v>
      </c>
      <c r="AH89" s="986"/>
      <c r="AI89" s="987"/>
      <c r="AJ89" s="996"/>
      <c r="AK89" s="997"/>
      <c r="AL89" s="998" t="s">
        <v>461</v>
      </c>
      <c r="AM89" s="998"/>
      <c r="AN89" s="996"/>
      <c r="AO89" s="997"/>
      <c r="AP89" s="1004" t="s">
        <v>140</v>
      </c>
      <c r="AQ89" s="1005"/>
      <c r="AR89" s="1006"/>
      <c r="AS89" s="1014"/>
      <c r="AT89" s="986"/>
      <c r="AU89" s="1015"/>
      <c r="AV89" s="439" t="s">
        <v>580</v>
      </c>
      <c r="AW89" s="1132"/>
      <c r="AX89" s="523">
        <v>280</v>
      </c>
      <c r="AY89" s="780"/>
      <c r="AZ89" s="1112"/>
      <c r="BA89" s="1113"/>
      <c r="BB89" s="1114"/>
      <c r="BC89" s="459" t="s">
        <v>462</v>
      </c>
      <c r="BD89" s="459" t="s">
        <v>485</v>
      </c>
      <c r="BE89" s="1083" t="s">
        <v>464</v>
      </c>
      <c r="BF89" s="774"/>
      <c r="BG89" s="1084"/>
      <c r="BH89" s="826"/>
      <c r="BI89" s="828"/>
      <c r="BJ89" s="787" t="s">
        <v>461</v>
      </c>
      <c r="BK89" s="787"/>
      <c r="BL89" s="826"/>
      <c r="BM89" s="828"/>
      <c r="BN89" s="820" t="s">
        <v>330</v>
      </c>
      <c r="BO89" s="821"/>
      <c r="BP89" s="822"/>
      <c r="BQ89" s="773" t="s">
        <v>83</v>
      </c>
      <c r="BR89" s="774"/>
      <c r="BS89" s="775"/>
      <c r="BT89" s="1091"/>
      <c r="BU89" s="1099"/>
      <c r="BV89" s="230"/>
      <c r="BW89" s="1148"/>
      <c r="BX89" s="1137"/>
      <c r="BY89" s="1138"/>
      <c r="BZ89" s="1139"/>
      <c r="CA89" s="171"/>
      <c r="CB89" s="170"/>
      <c r="CC89" s="1031"/>
      <c r="CD89" s="934"/>
      <c r="CE89" s="1032"/>
      <c r="CF89" s="1100"/>
      <c r="CG89" s="1101"/>
      <c r="CH89" s="1100" t="s">
        <v>569</v>
      </c>
      <c r="CI89" s="1101"/>
      <c r="CJ89" s="1100"/>
      <c r="CK89" s="1101"/>
      <c r="CL89" s="1049"/>
      <c r="CM89" s="1050"/>
      <c r="CN89" s="1140"/>
      <c r="CO89" s="1051"/>
      <c r="CP89" s="1052"/>
      <c r="CQ89" s="1053"/>
      <c r="CR89" s="237"/>
      <c r="CS89" s="116"/>
      <c r="CT89" s="116"/>
      <c r="CU89" s="116"/>
      <c r="CV89" s="116"/>
      <c r="CW89" s="116"/>
    </row>
    <row r="90" spans="1:101" ht="13.5" customHeight="1">
      <c r="A90" s="941"/>
      <c r="B90" s="248">
        <v>126</v>
      </c>
      <c r="C90" s="1081"/>
      <c r="D90" s="1102"/>
      <c r="E90" s="1103"/>
      <c r="F90" s="1104"/>
      <c r="G90" s="352" t="s">
        <v>442</v>
      </c>
      <c r="H90" s="353" t="s">
        <v>436</v>
      </c>
      <c r="I90" s="1043" t="s">
        <v>131</v>
      </c>
      <c r="J90" s="1044"/>
      <c r="K90" s="1045"/>
      <c r="L90" s="996">
        <v>2</v>
      </c>
      <c r="M90" s="997"/>
      <c r="N90" s="998" t="s">
        <v>434</v>
      </c>
      <c r="O90" s="998"/>
      <c r="P90" s="996">
        <v>2</v>
      </c>
      <c r="Q90" s="997"/>
      <c r="R90" s="1060" t="s">
        <v>51</v>
      </c>
      <c r="S90" s="1061"/>
      <c r="T90" s="1062"/>
      <c r="U90" s="1076" t="s">
        <v>577</v>
      </c>
      <c r="V90" s="1044"/>
      <c r="W90" s="1077"/>
      <c r="X90" s="350"/>
      <c r="Y90" s="1132"/>
      <c r="Z90" s="441">
        <v>202</v>
      </c>
      <c r="AA90" s="1081"/>
      <c r="AB90" s="1021"/>
      <c r="AC90" s="1022"/>
      <c r="AD90" s="1023"/>
      <c r="AE90" s="393" t="s">
        <v>432</v>
      </c>
      <c r="AF90" s="353"/>
      <c r="AG90" s="985" t="s">
        <v>134</v>
      </c>
      <c r="AH90" s="986"/>
      <c r="AI90" s="987"/>
      <c r="AJ90" s="996"/>
      <c r="AK90" s="997"/>
      <c r="AL90" s="998" t="s">
        <v>434</v>
      </c>
      <c r="AM90" s="998"/>
      <c r="AN90" s="996"/>
      <c r="AO90" s="997"/>
      <c r="AP90" s="1004" t="s">
        <v>152</v>
      </c>
      <c r="AQ90" s="1005"/>
      <c r="AR90" s="1006"/>
      <c r="AS90" s="1014"/>
      <c r="AT90" s="986"/>
      <c r="AU90" s="1015"/>
      <c r="AV90" s="439" t="s">
        <v>584</v>
      </c>
      <c r="AW90" s="1132"/>
      <c r="AX90" s="256">
        <v>281</v>
      </c>
      <c r="AY90" s="781"/>
      <c r="AZ90" s="1149"/>
      <c r="BA90" s="1150"/>
      <c r="BB90" s="1151"/>
      <c r="BC90" s="351"/>
      <c r="BD90" s="351"/>
      <c r="BE90" s="1152" t="s">
        <v>319</v>
      </c>
      <c r="BF90" s="1153"/>
      <c r="BG90" s="1154"/>
      <c r="BH90" s="1155"/>
      <c r="BI90" s="1156"/>
      <c r="BJ90" s="1157" t="s">
        <v>177</v>
      </c>
      <c r="BK90" s="1157"/>
      <c r="BL90" s="1155"/>
      <c r="BM90" s="1156"/>
      <c r="BN90" s="1158" t="s">
        <v>324</v>
      </c>
      <c r="BO90" s="1159"/>
      <c r="BP90" s="1160"/>
      <c r="BQ90" s="1161"/>
      <c r="BR90" s="1153"/>
      <c r="BS90" s="1162"/>
      <c r="BT90" s="116"/>
      <c r="BU90" s="469"/>
      <c r="BV90" s="258"/>
      <c r="BW90" s="259"/>
      <c r="BX90" s="240"/>
      <c r="BY90" s="240"/>
      <c r="BZ90" s="240"/>
      <c r="CA90" s="240"/>
      <c r="CB90" s="278"/>
      <c r="CC90" s="116"/>
      <c r="CD90" s="116"/>
      <c r="CE90" s="116"/>
      <c r="CF90" s="16"/>
      <c r="CG90" s="16"/>
      <c r="CH90" s="16"/>
      <c r="CI90" s="16"/>
      <c r="CJ90" s="16"/>
      <c r="CK90" s="16"/>
      <c r="CL90" s="99"/>
      <c r="CM90" s="99"/>
      <c r="CN90" s="99"/>
      <c r="CO90" s="251"/>
      <c r="CP90" s="251"/>
      <c r="CQ90" s="251"/>
      <c r="CR90" s="456"/>
      <c r="CS90" s="116"/>
      <c r="CT90" s="116"/>
      <c r="CU90" s="116"/>
      <c r="CV90" s="116"/>
      <c r="CW90" s="116"/>
    </row>
    <row r="91" spans="1:101" ht="13.5" customHeight="1" thickBot="1">
      <c r="A91" s="941"/>
      <c r="B91" s="248">
        <v>127</v>
      </c>
      <c r="C91" s="1081"/>
      <c r="D91" s="1102"/>
      <c r="E91" s="1103"/>
      <c r="F91" s="1104"/>
      <c r="G91" s="366" t="s">
        <v>576</v>
      </c>
      <c r="H91" s="353" t="s">
        <v>440</v>
      </c>
      <c r="I91" s="1043" t="s">
        <v>577</v>
      </c>
      <c r="J91" s="1044"/>
      <c r="K91" s="1045"/>
      <c r="L91" s="996">
        <v>5</v>
      </c>
      <c r="M91" s="997"/>
      <c r="N91" s="998" t="s">
        <v>434</v>
      </c>
      <c r="O91" s="998"/>
      <c r="P91" s="996">
        <v>0</v>
      </c>
      <c r="Q91" s="997"/>
      <c r="R91" s="1060" t="s">
        <v>333</v>
      </c>
      <c r="S91" s="1061"/>
      <c r="T91" s="1062"/>
      <c r="U91" s="1076" t="s">
        <v>152</v>
      </c>
      <c r="V91" s="1044"/>
      <c r="W91" s="1077"/>
      <c r="X91" s="350"/>
      <c r="Y91" s="1132"/>
      <c r="Z91" s="441">
        <v>203</v>
      </c>
      <c r="AA91" s="1081"/>
      <c r="AB91" s="1021"/>
      <c r="AC91" s="1022"/>
      <c r="AD91" s="1023"/>
      <c r="AE91" s="393" t="s">
        <v>576</v>
      </c>
      <c r="AF91" s="353"/>
      <c r="AG91" s="985" t="s">
        <v>326</v>
      </c>
      <c r="AH91" s="986"/>
      <c r="AI91" s="987"/>
      <c r="AJ91" s="996"/>
      <c r="AK91" s="997"/>
      <c r="AL91" s="998" t="s">
        <v>434</v>
      </c>
      <c r="AM91" s="998"/>
      <c r="AN91" s="996"/>
      <c r="AO91" s="997"/>
      <c r="AP91" s="1004" t="s">
        <v>333</v>
      </c>
      <c r="AQ91" s="1005"/>
      <c r="AR91" s="1006"/>
      <c r="AS91" s="1014"/>
      <c r="AT91" s="986"/>
      <c r="AU91" s="1015"/>
      <c r="AV91" s="439" t="s">
        <v>584</v>
      </c>
      <c r="AW91" s="1133"/>
      <c r="AX91" s="273">
        <v>282</v>
      </c>
      <c r="AY91" s="242"/>
      <c r="AZ91" s="243"/>
      <c r="BA91" s="244"/>
      <c r="BB91" s="245"/>
      <c r="BC91" s="172" t="s">
        <v>576</v>
      </c>
      <c r="BD91" s="172"/>
      <c r="BE91" s="1069" t="s">
        <v>329</v>
      </c>
      <c r="BF91" s="845"/>
      <c r="BG91" s="1070"/>
      <c r="BH91" s="850"/>
      <c r="BI91" s="852"/>
      <c r="BJ91" s="1071" t="s">
        <v>434</v>
      </c>
      <c r="BK91" s="1071"/>
      <c r="BL91" s="850"/>
      <c r="BM91" s="852"/>
      <c r="BN91" s="1056" t="s">
        <v>333</v>
      </c>
      <c r="BO91" s="1057"/>
      <c r="BP91" s="1058"/>
      <c r="BQ91" s="1059"/>
      <c r="BR91" s="845"/>
      <c r="BS91" s="846"/>
      <c r="BT91" s="241" t="s">
        <v>585</v>
      </c>
      <c r="BU91" s="263" t="s">
        <v>579</v>
      </c>
      <c r="BV91" s="258"/>
      <c r="BW91" s="259"/>
      <c r="BX91" s="260"/>
      <c r="BY91" s="260"/>
      <c r="BZ91" s="260"/>
      <c r="CA91" s="261"/>
      <c r="CB91" s="262"/>
      <c r="CC91" s="8"/>
      <c r="CD91" s="8"/>
      <c r="CE91" s="8"/>
      <c r="CF91" s="11"/>
      <c r="CG91" s="11"/>
      <c r="CH91" s="11"/>
      <c r="CI91" s="11"/>
      <c r="CJ91" s="11"/>
      <c r="CK91" s="11"/>
      <c r="CL91" s="8"/>
      <c r="CM91" s="8"/>
      <c r="CN91" s="8"/>
      <c r="CO91" s="8"/>
      <c r="CP91" s="8"/>
      <c r="CQ91" s="8"/>
      <c r="CR91" s="484"/>
      <c r="CS91" s="116"/>
      <c r="CT91" s="116"/>
      <c r="CU91" s="116"/>
      <c r="CV91" s="116"/>
      <c r="CW91" s="116"/>
    </row>
    <row r="92" spans="1:101" ht="13.5" customHeight="1" thickBot="1">
      <c r="A92" s="942"/>
      <c r="B92" s="274">
        <v>128</v>
      </c>
      <c r="C92" s="1180"/>
      <c r="D92" s="1190"/>
      <c r="E92" s="1191"/>
      <c r="F92" s="1192"/>
      <c r="G92" s="383" t="s">
        <v>432</v>
      </c>
      <c r="H92" s="384" t="s">
        <v>433</v>
      </c>
      <c r="I92" s="1046" t="s">
        <v>144</v>
      </c>
      <c r="J92" s="1047"/>
      <c r="K92" s="1047"/>
      <c r="L92" s="1028">
        <v>0</v>
      </c>
      <c r="M92" s="1028"/>
      <c r="N92" s="1028" t="s">
        <v>434</v>
      </c>
      <c r="O92" s="1028"/>
      <c r="P92" s="1028">
        <v>8</v>
      </c>
      <c r="Q92" s="1028"/>
      <c r="R92" s="1048" t="s">
        <v>152</v>
      </c>
      <c r="S92" s="1047"/>
      <c r="T92" s="1047"/>
      <c r="U92" s="1073" t="s">
        <v>134</v>
      </c>
      <c r="V92" s="1074"/>
      <c r="W92" s="1075"/>
      <c r="X92" s="350"/>
      <c r="Y92" s="1132"/>
      <c r="Z92" s="441">
        <v>204</v>
      </c>
      <c r="AA92" s="378"/>
      <c r="AB92" s="1021"/>
      <c r="AC92" s="1022"/>
      <c r="AD92" s="1023"/>
      <c r="AE92" s="393" t="s">
        <v>432</v>
      </c>
      <c r="AF92" s="353"/>
      <c r="AG92" s="985" t="s">
        <v>150</v>
      </c>
      <c r="AH92" s="986"/>
      <c r="AI92" s="987"/>
      <c r="AJ92" s="996"/>
      <c r="AK92" s="997"/>
      <c r="AL92" s="998" t="s">
        <v>434</v>
      </c>
      <c r="AM92" s="998"/>
      <c r="AN92" s="996"/>
      <c r="AO92" s="997"/>
      <c r="AP92" s="1004" t="s">
        <v>83</v>
      </c>
      <c r="AQ92" s="1005"/>
      <c r="AR92" s="1006"/>
      <c r="AS92" s="1014"/>
      <c r="AT92" s="986"/>
      <c r="AU92" s="1015"/>
      <c r="AV92" s="439" t="s">
        <v>584</v>
      </c>
      <c r="BU92" s="1029"/>
      <c r="BV92" s="264"/>
      <c r="BW92" s="1033"/>
      <c r="BX92" s="1063"/>
      <c r="BY92" s="1064"/>
      <c r="BZ92" s="1065"/>
      <c r="CA92" s="12"/>
      <c r="CB92" s="167"/>
      <c r="CC92" s="1041"/>
      <c r="CD92" s="874"/>
      <c r="CE92" s="1042"/>
      <c r="CF92" s="916"/>
      <c r="CG92" s="916"/>
      <c r="CH92" s="916" t="s">
        <v>581</v>
      </c>
      <c r="CI92" s="916"/>
      <c r="CJ92" s="916"/>
      <c r="CK92" s="916"/>
      <c r="CL92" s="1054"/>
      <c r="CM92" s="1055"/>
      <c r="CN92" s="1055"/>
      <c r="CO92" s="878"/>
      <c r="CP92" s="874"/>
      <c r="CQ92" s="875"/>
      <c r="CR92" s="265"/>
      <c r="CS92" s="266"/>
      <c r="CT92" s="267"/>
      <c r="CU92" s="1078"/>
      <c r="CV92" s="1079"/>
      <c r="CW92" s="1080"/>
    </row>
    <row r="93" spans="1:101" ht="13.5" customHeight="1" thickBot="1">
      <c r="A93" s="279"/>
      <c r="B93" s="280"/>
      <c r="C93" s="240"/>
      <c r="X93" s="350"/>
      <c r="Y93" s="1132"/>
      <c r="Z93" s="441">
        <v>205</v>
      </c>
      <c r="AA93" s="378"/>
      <c r="AB93" s="1021"/>
      <c r="AC93" s="1022"/>
      <c r="AD93" s="1023"/>
      <c r="AE93" s="393" t="s">
        <v>486</v>
      </c>
      <c r="AF93" s="353"/>
      <c r="AG93" s="985" t="s">
        <v>305</v>
      </c>
      <c r="AH93" s="986"/>
      <c r="AI93" s="987"/>
      <c r="AJ93" s="996"/>
      <c r="AK93" s="997"/>
      <c r="AL93" s="998" t="s">
        <v>425</v>
      </c>
      <c r="AM93" s="998"/>
      <c r="AN93" s="996"/>
      <c r="AO93" s="997"/>
      <c r="AP93" s="1004" t="s">
        <v>312</v>
      </c>
      <c r="AQ93" s="1005"/>
      <c r="AR93" s="1006"/>
      <c r="AS93" s="1014"/>
      <c r="AT93" s="986"/>
      <c r="AU93" s="1015"/>
      <c r="AV93" s="439" t="s">
        <v>584</v>
      </c>
      <c r="AX93" s="282"/>
      <c r="BU93" s="1030"/>
      <c r="BV93" s="268"/>
      <c r="BW93" s="1034"/>
      <c r="BX93" s="1066"/>
      <c r="BY93" s="1067"/>
      <c r="BZ93" s="1068"/>
      <c r="CA93" s="269"/>
      <c r="CB93" s="170"/>
      <c r="CC93" s="1031"/>
      <c r="CD93" s="934"/>
      <c r="CE93" s="1032"/>
      <c r="CF93" s="890"/>
      <c r="CG93" s="890"/>
      <c r="CH93" s="890" t="s">
        <v>583</v>
      </c>
      <c r="CI93" s="890"/>
      <c r="CJ93" s="890"/>
      <c r="CK93" s="890"/>
      <c r="CL93" s="1049"/>
      <c r="CM93" s="1050"/>
      <c r="CN93" s="1050"/>
      <c r="CO93" s="939"/>
      <c r="CP93" s="934"/>
      <c r="CQ93" s="935"/>
      <c r="CR93" s="270"/>
      <c r="CS93" s="271"/>
      <c r="CT93" s="272"/>
      <c r="CU93" s="1051"/>
      <c r="CV93" s="1052"/>
      <c r="CW93" s="1053"/>
    </row>
    <row r="94" spans="1:101" ht="13.5" customHeight="1">
      <c r="A94" s="279"/>
      <c r="B94" s="280"/>
      <c r="C94" s="240"/>
      <c r="X94" s="237"/>
      <c r="Y94" s="1132"/>
      <c r="Z94" s="441">
        <v>206</v>
      </c>
      <c r="AA94" s="378"/>
      <c r="AB94" s="1021"/>
      <c r="AC94" s="1022"/>
      <c r="AD94" s="1023"/>
      <c r="AE94" s="393" t="s">
        <v>446</v>
      </c>
      <c r="AF94" s="353"/>
      <c r="AG94" s="985" t="s">
        <v>302</v>
      </c>
      <c r="AH94" s="986"/>
      <c r="AI94" s="987"/>
      <c r="AJ94" s="996"/>
      <c r="AK94" s="997"/>
      <c r="AL94" s="998" t="s">
        <v>425</v>
      </c>
      <c r="AM94" s="998"/>
      <c r="AN94" s="996"/>
      <c r="AO94" s="997"/>
      <c r="AP94" s="1004" t="s">
        <v>313</v>
      </c>
      <c r="AQ94" s="1005"/>
      <c r="AR94" s="1006"/>
      <c r="AS94" s="1014"/>
      <c r="AT94" s="986"/>
      <c r="AU94" s="1015"/>
      <c r="AV94" s="439" t="s">
        <v>584</v>
      </c>
      <c r="BU94" s="1029"/>
      <c r="BV94" s="264"/>
      <c r="BW94" s="1033"/>
      <c r="BX94" s="1035"/>
      <c r="BY94" s="1036"/>
      <c r="BZ94" s="1037"/>
      <c r="CA94" s="12"/>
      <c r="CB94" s="167"/>
      <c r="CC94" s="1041"/>
      <c r="CD94" s="874"/>
      <c r="CE94" s="1042"/>
      <c r="CF94" s="916"/>
      <c r="CG94" s="916"/>
      <c r="CH94" s="916" t="s">
        <v>583</v>
      </c>
      <c r="CI94" s="916"/>
      <c r="CJ94" s="916"/>
      <c r="CK94" s="916"/>
      <c r="CL94" s="1054"/>
      <c r="CM94" s="1055"/>
      <c r="CN94" s="1055"/>
      <c r="CO94" s="878"/>
      <c r="CP94" s="874"/>
      <c r="CQ94" s="875"/>
      <c r="CR94" s="265"/>
      <c r="CS94" s="266"/>
      <c r="CT94" s="267"/>
      <c r="CU94" s="1078"/>
      <c r="CV94" s="1079"/>
      <c r="CW94" s="1080"/>
    </row>
    <row r="95" spans="1:101" ht="13.5" customHeight="1" thickBot="1">
      <c r="A95" s="279"/>
      <c r="B95" s="280"/>
      <c r="C95" s="240"/>
      <c r="X95" s="237"/>
      <c r="Y95" s="1132"/>
      <c r="Z95" s="441">
        <v>207</v>
      </c>
      <c r="AA95" s="378"/>
      <c r="AB95" s="1021"/>
      <c r="AC95" s="1022"/>
      <c r="AD95" s="1023"/>
      <c r="AE95" s="421" t="s">
        <v>423</v>
      </c>
      <c r="AF95" s="353"/>
      <c r="AG95" s="985" t="s">
        <v>132</v>
      </c>
      <c r="AH95" s="986"/>
      <c r="AI95" s="987"/>
      <c r="AJ95" s="996"/>
      <c r="AK95" s="997"/>
      <c r="AL95" s="998" t="s">
        <v>425</v>
      </c>
      <c r="AM95" s="998"/>
      <c r="AN95" s="996"/>
      <c r="AO95" s="997"/>
      <c r="AP95" s="1004" t="s">
        <v>139</v>
      </c>
      <c r="AQ95" s="1005"/>
      <c r="AR95" s="1006"/>
      <c r="AS95" s="1014"/>
      <c r="AT95" s="986"/>
      <c r="AU95" s="1015"/>
      <c r="AV95" s="439" t="s">
        <v>584</v>
      </c>
      <c r="AW95" s="8"/>
      <c r="AX95" s="283"/>
      <c r="AY95" s="8"/>
      <c r="AZ95" s="226"/>
      <c r="BA95" s="226"/>
      <c r="BB95" s="226"/>
      <c r="BU95" s="1030"/>
      <c r="BV95" s="268"/>
      <c r="BW95" s="1034"/>
      <c r="BX95" s="1038"/>
      <c r="BY95" s="1039"/>
      <c r="BZ95" s="1040"/>
      <c r="CA95" s="269"/>
      <c r="CB95" s="170"/>
      <c r="CC95" s="1031"/>
      <c r="CD95" s="934"/>
      <c r="CE95" s="1032"/>
      <c r="CF95" s="890"/>
      <c r="CG95" s="890"/>
      <c r="CH95" s="890" t="s">
        <v>583</v>
      </c>
      <c r="CI95" s="890"/>
      <c r="CJ95" s="890"/>
      <c r="CK95" s="890"/>
      <c r="CL95" s="1049"/>
      <c r="CM95" s="1050"/>
      <c r="CN95" s="1050"/>
      <c r="CO95" s="939"/>
      <c r="CP95" s="934"/>
      <c r="CQ95" s="935"/>
      <c r="CR95" s="270"/>
      <c r="CS95" s="271"/>
      <c r="CT95" s="272"/>
      <c r="CU95" s="1051"/>
      <c r="CV95" s="1052"/>
      <c r="CW95" s="1053"/>
    </row>
    <row r="96" spans="1:101" ht="13.5" customHeight="1">
      <c r="A96" s="279"/>
      <c r="B96" s="1115"/>
      <c r="C96" s="1115"/>
      <c r="D96" s="1115"/>
      <c r="E96" s="1115"/>
      <c r="F96" s="1115"/>
      <c r="G96" s="1115"/>
      <c r="H96" s="1115"/>
      <c r="I96" s="1115"/>
      <c r="J96" s="1115"/>
      <c r="K96" s="1115"/>
      <c r="L96" s="1115"/>
      <c r="M96" s="1115"/>
      <c r="N96" s="1115"/>
      <c r="O96" s="1115"/>
      <c r="P96" s="1115"/>
      <c r="Q96" s="1115"/>
      <c r="R96" s="1115"/>
      <c r="S96" s="1115"/>
      <c r="T96" s="1115"/>
      <c r="U96" s="1115"/>
      <c r="X96" s="237"/>
      <c r="Y96" s="1132"/>
      <c r="Z96" s="441">
        <v>208</v>
      </c>
      <c r="AA96" s="378"/>
      <c r="AB96" s="1021"/>
      <c r="AC96" s="1022"/>
      <c r="AD96" s="1023"/>
      <c r="AE96" s="393" t="s">
        <v>446</v>
      </c>
      <c r="AF96" s="353"/>
      <c r="AG96" s="985" t="s">
        <v>309</v>
      </c>
      <c r="AH96" s="986"/>
      <c r="AI96" s="987"/>
      <c r="AJ96" s="996"/>
      <c r="AK96" s="997"/>
      <c r="AL96" s="998" t="s">
        <v>425</v>
      </c>
      <c r="AM96" s="998"/>
      <c r="AN96" s="996"/>
      <c r="AO96" s="997"/>
      <c r="AP96" s="1004" t="s">
        <v>310</v>
      </c>
      <c r="AQ96" s="1005"/>
      <c r="AR96" s="1006"/>
      <c r="AS96" s="1014"/>
      <c r="AT96" s="986"/>
      <c r="AU96" s="1015"/>
      <c r="AV96" s="439" t="s">
        <v>584</v>
      </c>
      <c r="AW96" s="116"/>
      <c r="AX96" s="283"/>
      <c r="AY96" s="116"/>
      <c r="AZ96" s="116"/>
      <c r="BA96" s="116"/>
      <c r="BB96" s="116"/>
      <c r="BU96" s="275"/>
      <c r="BV96" s="276"/>
      <c r="BW96" s="275"/>
      <c r="BX96" s="277"/>
      <c r="BY96" s="277"/>
      <c r="BZ96" s="277"/>
      <c r="CA96" s="240"/>
      <c r="CB96" s="278"/>
      <c r="CC96" s="116"/>
      <c r="CD96" s="116"/>
      <c r="CE96" s="116"/>
      <c r="CF96" s="16"/>
      <c r="CG96" s="16"/>
      <c r="CH96" s="16"/>
      <c r="CI96" s="16"/>
      <c r="CJ96" s="16"/>
      <c r="CK96" s="16"/>
      <c r="CL96" s="99"/>
      <c r="CM96" s="99"/>
      <c r="CN96" s="99"/>
      <c r="CO96" s="116"/>
      <c r="CP96" s="116"/>
      <c r="CQ96" s="116"/>
      <c r="CR96" s="237"/>
      <c r="CS96" s="251"/>
      <c r="CT96" s="251"/>
      <c r="CU96" s="116"/>
      <c r="CV96" s="116"/>
      <c r="CW96" s="116"/>
    </row>
    <row r="97" spans="1:101" ht="13.5" customHeight="1">
      <c r="A97" s="279"/>
      <c r="B97" s="1115"/>
      <c r="C97" s="1115"/>
      <c r="D97" s="1115"/>
      <c r="E97" s="1115"/>
      <c r="F97" s="1115"/>
      <c r="G97" s="1115"/>
      <c r="H97" s="1115"/>
      <c r="I97" s="1115"/>
      <c r="J97" s="1115"/>
      <c r="K97" s="1115"/>
      <c r="L97" s="1115"/>
      <c r="M97" s="1115"/>
      <c r="N97" s="1115"/>
      <c r="O97" s="1115"/>
      <c r="P97" s="1115"/>
      <c r="Q97" s="1115"/>
      <c r="R97" s="1115"/>
      <c r="S97" s="1115"/>
      <c r="T97" s="1115"/>
      <c r="U97" s="1115"/>
      <c r="X97" s="237"/>
      <c r="Y97" s="1132"/>
      <c r="Z97" s="441">
        <v>209</v>
      </c>
      <c r="AA97" s="378"/>
      <c r="AB97" s="1021"/>
      <c r="AC97" s="1022"/>
      <c r="AD97" s="1023"/>
      <c r="AE97" s="393" t="s">
        <v>431</v>
      </c>
      <c r="AF97" s="353"/>
      <c r="AG97" s="985" t="s">
        <v>319</v>
      </c>
      <c r="AH97" s="986"/>
      <c r="AI97" s="987"/>
      <c r="AJ97" s="998"/>
      <c r="AK97" s="998"/>
      <c r="AL97" s="998" t="s">
        <v>437</v>
      </c>
      <c r="AM97" s="998"/>
      <c r="AN97" s="998"/>
      <c r="AO97" s="998"/>
      <c r="AP97" s="1004" t="s">
        <v>321</v>
      </c>
      <c r="AQ97" s="1005"/>
      <c r="AR97" s="1006"/>
      <c r="AS97" s="1014"/>
      <c r="AT97" s="986"/>
      <c r="AU97" s="1015"/>
      <c r="AV97" s="439" t="s">
        <v>584</v>
      </c>
      <c r="AW97" s="116"/>
      <c r="AX97" s="283"/>
      <c r="AY97" s="116"/>
      <c r="AZ97" s="116"/>
      <c r="BA97" s="116"/>
      <c r="BB97" s="116"/>
      <c r="BC97" s="116"/>
      <c r="BE97" s="8"/>
      <c r="BF97" s="8"/>
      <c r="BG97" s="8"/>
      <c r="BH97" s="11"/>
      <c r="BI97" s="11"/>
      <c r="BJ97" s="11"/>
      <c r="BK97" s="11"/>
      <c r="BL97" s="11"/>
      <c r="BM97" s="11"/>
      <c r="BN97" s="11"/>
      <c r="BO97" s="11"/>
      <c r="BP97" s="11"/>
      <c r="BU97" s="237"/>
      <c r="BV97" s="283"/>
      <c r="BW97" s="116"/>
      <c r="BX97" s="116"/>
      <c r="BY97" s="116"/>
      <c r="BZ97" s="116"/>
      <c r="CA97" s="251"/>
      <c r="CB97" s="116"/>
      <c r="CC97" s="116"/>
      <c r="CD97" s="116"/>
      <c r="CE97" s="116"/>
      <c r="CF97" s="116"/>
      <c r="CG97" s="116"/>
      <c r="CH97" s="116"/>
      <c r="CI97" s="116"/>
      <c r="CJ97" s="116"/>
      <c r="CK97" s="116"/>
      <c r="CL97" s="116"/>
      <c r="CM97" s="116"/>
      <c r="CN97" s="116"/>
      <c r="CO97" s="116"/>
      <c r="CP97" s="116"/>
      <c r="CQ97" s="116"/>
      <c r="CR97" s="237"/>
      <c r="CS97" s="116"/>
      <c r="CT97" s="116"/>
      <c r="CU97" s="116"/>
      <c r="CV97" s="116"/>
      <c r="CW97" s="116"/>
    </row>
    <row r="98" spans="1:101" ht="13.5" customHeight="1">
      <c r="A98" s="279"/>
      <c r="B98" s="1115"/>
      <c r="C98" s="1115"/>
      <c r="D98" s="1115"/>
      <c r="E98" s="1115"/>
      <c r="F98" s="1115"/>
      <c r="G98" s="1115"/>
      <c r="H98" s="1115"/>
      <c r="I98" s="1115"/>
      <c r="J98" s="1115"/>
      <c r="K98" s="1115"/>
      <c r="L98" s="1115"/>
      <c r="M98" s="1115"/>
      <c r="N98" s="1115"/>
      <c r="O98" s="1115"/>
      <c r="P98" s="1115"/>
      <c r="Q98" s="1115"/>
      <c r="R98" s="1115"/>
      <c r="S98" s="1115"/>
      <c r="T98" s="1115"/>
      <c r="U98" s="1115"/>
      <c r="X98" s="237"/>
      <c r="Y98" s="1132"/>
      <c r="Z98" s="441">
        <v>210</v>
      </c>
      <c r="AA98" s="378"/>
      <c r="AB98" s="1021"/>
      <c r="AC98" s="1022"/>
      <c r="AD98" s="1023"/>
      <c r="AE98" s="393" t="s">
        <v>438</v>
      </c>
      <c r="AF98" s="353"/>
      <c r="AG98" s="985" t="s">
        <v>130</v>
      </c>
      <c r="AH98" s="986"/>
      <c r="AI98" s="987"/>
      <c r="AJ98" s="996"/>
      <c r="AK98" s="997"/>
      <c r="AL98" s="998" t="s">
        <v>425</v>
      </c>
      <c r="AM98" s="998"/>
      <c r="AN98" s="996"/>
      <c r="AO98" s="997"/>
      <c r="AP98" s="1004" t="s">
        <v>129</v>
      </c>
      <c r="AQ98" s="1005"/>
      <c r="AR98" s="1006"/>
      <c r="AS98" s="1014"/>
      <c r="AT98" s="986"/>
      <c r="AU98" s="1015"/>
      <c r="AV98" s="439" t="s">
        <v>584</v>
      </c>
      <c r="AW98" s="251"/>
      <c r="AX98" s="283"/>
      <c r="AY98" s="251"/>
      <c r="AZ98" s="251"/>
      <c r="BA98" s="251"/>
      <c r="BB98" s="251"/>
      <c r="BC98" s="251"/>
      <c r="BD98" s="251"/>
      <c r="BE98" s="8"/>
      <c r="BF98" s="8"/>
      <c r="BG98" s="8"/>
      <c r="BH98" s="11"/>
      <c r="BI98" s="11"/>
      <c r="BJ98" s="11"/>
      <c r="BK98" s="11"/>
      <c r="BL98" s="11"/>
      <c r="BM98" s="11"/>
      <c r="BN98" s="11"/>
      <c r="BO98" s="11"/>
      <c r="BP98" s="11"/>
      <c r="BV98" s="13"/>
      <c r="CR98" s="13"/>
    </row>
    <row r="99" spans="1:101" ht="13.5" customHeight="1">
      <c r="A99" s="279"/>
      <c r="B99" s="1115"/>
      <c r="C99" s="1115"/>
      <c r="D99" s="1115"/>
      <c r="E99" s="1115"/>
      <c r="F99" s="1115"/>
      <c r="G99" s="1115"/>
      <c r="H99" s="1115"/>
      <c r="I99" s="1115"/>
      <c r="J99" s="1115"/>
      <c r="K99" s="1115"/>
      <c r="L99" s="1115"/>
      <c r="M99" s="1115"/>
      <c r="N99" s="1115"/>
      <c r="O99" s="1115"/>
      <c r="P99" s="1115"/>
      <c r="Q99" s="1115"/>
      <c r="R99" s="1115"/>
      <c r="S99" s="1115"/>
      <c r="T99" s="1115"/>
      <c r="U99" s="1115"/>
      <c r="X99" s="237"/>
      <c r="Y99" s="1132"/>
      <c r="Z99" s="441">
        <v>211</v>
      </c>
      <c r="AA99" s="378"/>
      <c r="AB99" s="1021"/>
      <c r="AC99" s="1022"/>
      <c r="AD99" s="1023"/>
      <c r="AE99" s="393" t="s">
        <v>435</v>
      </c>
      <c r="AF99" s="353"/>
      <c r="AG99" s="985" t="s">
        <v>316</v>
      </c>
      <c r="AH99" s="986"/>
      <c r="AI99" s="987"/>
      <c r="AJ99" s="996"/>
      <c r="AK99" s="997"/>
      <c r="AL99" s="998" t="s">
        <v>434</v>
      </c>
      <c r="AM99" s="998"/>
      <c r="AN99" s="996"/>
      <c r="AO99" s="997"/>
      <c r="AP99" s="1004" t="s">
        <v>324</v>
      </c>
      <c r="AQ99" s="1005"/>
      <c r="AR99" s="1006"/>
      <c r="AS99" s="1014"/>
      <c r="AT99" s="986"/>
      <c r="AU99" s="1015"/>
      <c r="AV99" s="439" t="s">
        <v>584</v>
      </c>
      <c r="AW99" s="251"/>
      <c r="AX99" s="283"/>
      <c r="AY99" s="251"/>
      <c r="AZ99" s="251"/>
      <c r="BA99" s="251"/>
      <c r="BB99" s="251"/>
      <c r="BC99" s="251"/>
      <c r="BD99" s="251"/>
      <c r="BE99" s="8"/>
      <c r="BF99" s="8"/>
      <c r="BG99" s="8"/>
      <c r="BH99" s="11"/>
      <c r="BI99" s="11"/>
      <c r="BJ99" s="11"/>
      <c r="BK99" s="11"/>
      <c r="BL99" s="11"/>
      <c r="BM99" s="11"/>
      <c r="BN99" s="11"/>
      <c r="BO99" s="11"/>
      <c r="BP99" s="11"/>
      <c r="BV99" s="13"/>
      <c r="CR99" s="13"/>
    </row>
    <row r="100" spans="1:101" ht="13.5" customHeight="1">
      <c r="A100" s="279"/>
      <c r="B100" s="1115"/>
      <c r="C100" s="1115"/>
      <c r="D100" s="1115"/>
      <c r="E100" s="1115"/>
      <c r="F100" s="1115"/>
      <c r="G100" s="1115"/>
      <c r="H100" s="1115"/>
      <c r="I100" s="1115"/>
      <c r="J100" s="1115"/>
      <c r="K100" s="1115"/>
      <c r="L100" s="1115"/>
      <c r="M100" s="1115"/>
      <c r="N100" s="1115"/>
      <c r="O100" s="1115"/>
      <c r="P100" s="1115"/>
      <c r="Q100" s="1115"/>
      <c r="R100" s="1115"/>
      <c r="S100" s="1115"/>
      <c r="T100" s="1115"/>
      <c r="U100" s="1115"/>
      <c r="X100" s="237"/>
      <c r="Y100" s="1132"/>
      <c r="Z100" s="441">
        <v>212</v>
      </c>
      <c r="AA100" s="378"/>
      <c r="AB100" s="1021"/>
      <c r="AC100" s="1022"/>
      <c r="AD100" s="1023"/>
      <c r="AE100" s="393" t="s">
        <v>432</v>
      </c>
      <c r="AF100" s="353"/>
      <c r="AG100" s="985" t="s">
        <v>10</v>
      </c>
      <c r="AH100" s="986"/>
      <c r="AI100" s="987"/>
      <c r="AJ100" s="996"/>
      <c r="AK100" s="997"/>
      <c r="AL100" s="998" t="s">
        <v>437</v>
      </c>
      <c r="AM100" s="998"/>
      <c r="AN100" s="996"/>
      <c r="AO100" s="997"/>
      <c r="AP100" s="1004" t="s">
        <v>144</v>
      </c>
      <c r="AQ100" s="1005"/>
      <c r="AR100" s="1006"/>
      <c r="AS100" s="1014"/>
      <c r="AT100" s="986"/>
      <c r="AU100" s="1015"/>
      <c r="AV100" s="439" t="s">
        <v>584</v>
      </c>
      <c r="AW100" s="251"/>
      <c r="AX100" s="283"/>
      <c r="AY100" s="251"/>
      <c r="AZ100" s="251"/>
      <c r="BA100" s="251"/>
      <c r="BB100" s="251"/>
      <c r="BC100" s="251"/>
      <c r="BD100" s="251"/>
      <c r="BE100" s="11"/>
      <c r="BF100" s="11"/>
      <c r="BG100" s="11"/>
      <c r="BH100" s="11"/>
      <c r="BI100" s="11"/>
      <c r="BJ100" s="11"/>
      <c r="BK100" s="11"/>
      <c r="BL100" s="11"/>
      <c r="BM100" s="11"/>
      <c r="BN100" s="11"/>
      <c r="BO100" s="11"/>
      <c r="BP100" s="11"/>
      <c r="BV100" s="13"/>
      <c r="CA100" s="13"/>
      <c r="CR100" s="13"/>
    </row>
    <row r="101" spans="1:101" ht="13.5" customHeight="1">
      <c r="A101" s="279"/>
      <c r="B101" s="1115"/>
      <c r="C101" s="1115"/>
      <c r="D101" s="1115"/>
      <c r="E101" s="1115"/>
      <c r="F101" s="1115"/>
      <c r="G101" s="1115"/>
      <c r="H101" s="1115"/>
      <c r="I101" s="1115"/>
      <c r="J101" s="1115"/>
      <c r="K101" s="1115"/>
      <c r="L101" s="1115"/>
      <c r="M101" s="1115"/>
      <c r="N101" s="1115"/>
      <c r="O101" s="1115"/>
      <c r="P101" s="1115"/>
      <c r="Q101" s="1115"/>
      <c r="R101" s="1115"/>
      <c r="S101" s="1115"/>
      <c r="T101" s="1115"/>
      <c r="U101" s="1115"/>
      <c r="X101" s="237"/>
      <c r="Y101" s="1132"/>
      <c r="Z101" s="441">
        <v>213</v>
      </c>
      <c r="AA101" s="378"/>
      <c r="AB101" s="1021"/>
      <c r="AC101" s="1022"/>
      <c r="AD101" s="1023"/>
      <c r="AE101" s="421" t="s">
        <v>468</v>
      </c>
      <c r="AF101" s="353"/>
      <c r="AG101" s="985" t="s">
        <v>329</v>
      </c>
      <c r="AH101" s="986"/>
      <c r="AI101" s="987"/>
      <c r="AJ101" s="996"/>
      <c r="AK101" s="997"/>
      <c r="AL101" s="998" t="s">
        <v>437</v>
      </c>
      <c r="AM101" s="998"/>
      <c r="AN101" s="996"/>
      <c r="AO101" s="997"/>
      <c r="AP101" s="1004" t="s">
        <v>330</v>
      </c>
      <c r="AQ101" s="1005"/>
      <c r="AR101" s="1006"/>
      <c r="AS101" s="1014"/>
      <c r="AT101" s="986"/>
      <c r="AU101" s="1015"/>
      <c r="AV101" s="439" t="s">
        <v>584</v>
      </c>
      <c r="AW101" s="251"/>
      <c r="AX101" s="283"/>
      <c r="AY101" s="251"/>
      <c r="AZ101" s="251"/>
      <c r="BA101" s="251"/>
      <c r="BB101" s="251"/>
      <c r="BC101" s="251"/>
      <c r="BD101" s="251"/>
      <c r="BE101" s="8"/>
      <c r="BF101" s="8"/>
      <c r="BG101" s="8"/>
      <c r="BH101" s="11"/>
      <c r="BI101" s="11"/>
      <c r="BJ101" s="11"/>
      <c r="BK101" s="11"/>
      <c r="BL101" s="11"/>
      <c r="BM101" s="11"/>
      <c r="BN101" s="11"/>
      <c r="BO101" s="11"/>
      <c r="BP101" s="11"/>
      <c r="BV101" s="13"/>
      <c r="CA101" s="13"/>
      <c r="CR101" s="13"/>
    </row>
    <row r="102" spans="1:101" ht="13.5" customHeight="1">
      <c r="A102" s="279"/>
      <c r="B102" s="280"/>
      <c r="C102" s="240"/>
      <c r="X102" s="237"/>
      <c r="Y102" s="1132"/>
      <c r="Z102" s="441">
        <v>214</v>
      </c>
      <c r="AA102" s="378"/>
      <c r="AB102" s="1021"/>
      <c r="AC102" s="1022"/>
      <c r="AD102" s="1023"/>
      <c r="AE102" s="393" t="s">
        <v>438</v>
      </c>
      <c r="AF102" s="353"/>
      <c r="AG102" s="985" t="s">
        <v>51</v>
      </c>
      <c r="AH102" s="986"/>
      <c r="AI102" s="987"/>
      <c r="AJ102" s="996"/>
      <c r="AK102" s="997"/>
      <c r="AL102" s="998" t="s">
        <v>437</v>
      </c>
      <c r="AM102" s="998"/>
      <c r="AN102" s="996"/>
      <c r="AO102" s="997"/>
      <c r="AP102" s="1004" t="s">
        <v>133</v>
      </c>
      <c r="AQ102" s="1005"/>
      <c r="AR102" s="1006"/>
      <c r="AS102" s="1014"/>
      <c r="AT102" s="986"/>
      <c r="AU102" s="1015"/>
      <c r="AV102" s="439" t="s">
        <v>584</v>
      </c>
      <c r="AW102" s="251"/>
      <c r="AX102" s="283"/>
      <c r="AY102" s="251"/>
      <c r="AZ102" s="251"/>
      <c r="BA102" s="251"/>
      <c r="BB102" s="251"/>
      <c r="BC102" s="251"/>
      <c r="BD102" s="251"/>
      <c r="BE102" s="8"/>
      <c r="BF102" s="8"/>
      <c r="BG102" s="8"/>
      <c r="BH102" s="11"/>
      <c r="BI102" s="11"/>
      <c r="BJ102" s="11"/>
      <c r="BK102" s="11"/>
      <c r="BL102" s="11"/>
      <c r="BM102" s="11"/>
      <c r="BN102" s="11"/>
      <c r="BO102" s="11"/>
      <c r="BP102" s="11"/>
      <c r="BV102" s="13"/>
      <c r="CA102" s="13"/>
      <c r="CR102" s="13"/>
    </row>
    <row r="103" spans="1:101" ht="13.5" customHeight="1">
      <c r="A103" s="279"/>
      <c r="B103" s="280"/>
      <c r="C103" s="240"/>
      <c r="X103" s="237"/>
      <c r="Y103" s="1132"/>
      <c r="Z103" s="441">
        <v>215</v>
      </c>
      <c r="AA103" s="378"/>
      <c r="AB103" s="442"/>
      <c r="AC103" s="363"/>
      <c r="AD103" s="443"/>
      <c r="AE103" s="419" t="s">
        <v>468</v>
      </c>
      <c r="AF103" s="361"/>
      <c r="AG103" s="985" t="s">
        <v>327</v>
      </c>
      <c r="AH103" s="986"/>
      <c r="AI103" s="987"/>
      <c r="AJ103" s="996"/>
      <c r="AK103" s="997"/>
      <c r="AL103" s="998" t="s">
        <v>437</v>
      </c>
      <c r="AM103" s="998"/>
      <c r="AN103" s="996"/>
      <c r="AO103" s="997"/>
      <c r="AP103" s="1004" t="s">
        <v>332</v>
      </c>
      <c r="AQ103" s="1005"/>
      <c r="AR103" s="1006"/>
      <c r="AS103" s="425"/>
      <c r="AT103" s="426"/>
      <c r="AU103" s="427"/>
      <c r="AV103" s="439" t="s">
        <v>584</v>
      </c>
      <c r="AW103" s="251"/>
      <c r="AX103" s="283"/>
      <c r="AY103" s="251"/>
      <c r="AZ103" s="251"/>
      <c r="BA103" s="251"/>
      <c r="BB103" s="251"/>
      <c r="BC103" s="251"/>
      <c r="BD103" s="251"/>
      <c r="BE103" s="8"/>
      <c r="BF103" s="8"/>
      <c r="BG103" s="8"/>
      <c r="BH103" s="11"/>
      <c r="BI103" s="11"/>
      <c r="BJ103" s="11"/>
      <c r="BK103" s="11"/>
      <c r="BL103" s="11"/>
      <c r="BM103" s="11"/>
      <c r="BN103" s="11"/>
      <c r="BO103" s="11"/>
      <c r="BP103" s="11"/>
      <c r="BV103" s="13"/>
      <c r="CA103" s="13"/>
      <c r="CR103" s="13"/>
    </row>
    <row r="104" spans="1:101" ht="13.5" customHeight="1" thickBot="1">
      <c r="A104" s="279"/>
      <c r="B104" s="280"/>
      <c r="C104" s="240"/>
      <c r="X104" s="237"/>
      <c r="Y104" s="1133"/>
      <c r="Z104" s="444">
        <v>216</v>
      </c>
      <c r="AA104" s="382"/>
      <c r="AB104" s="383"/>
      <c r="AC104" s="391"/>
      <c r="AD104" s="445"/>
      <c r="AE104" s="400" t="s">
        <v>199</v>
      </c>
      <c r="AF104" s="384"/>
      <c r="AG104" s="1025" t="s">
        <v>138</v>
      </c>
      <c r="AH104" s="1026"/>
      <c r="AI104" s="1027"/>
      <c r="AJ104" s="1002"/>
      <c r="AK104" s="1003"/>
      <c r="AL104" s="1028" t="s">
        <v>437</v>
      </c>
      <c r="AM104" s="1028"/>
      <c r="AN104" s="1002"/>
      <c r="AO104" s="1003"/>
      <c r="AP104" s="999" t="s">
        <v>143</v>
      </c>
      <c r="AQ104" s="1000"/>
      <c r="AR104" s="1001"/>
      <c r="AS104" s="422"/>
      <c r="AT104" s="423"/>
      <c r="AU104" s="424"/>
      <c r="AV104" s="439" t="s">
        <v>584</v>
      </c>
      <c r="AW104" s="251"/>
      <c r="AX104" s="283"/>
      <c r="AY104" s="251"/>
      <c r="AZ104" s="251"/>
      <c r="BA104" s="251"/>
      <c r="BB104" s="251"/>
      <c r="BC104" s="251"/>
      <c r="BD104" s="251"/>
      <c r="BE104" s="8"/>
      <c r="BF104" s="8"/>
      <c r="BG104" s="8"/>
      <c r="BH104" s="11"/>
      <c r="BI104" s="11"/>
      <c r="BJ104" s="11"/>
      <c r="BK104" s="11"/>
      <c r="BL104" s="11"/>
      <c r="BM104" s="11"/>
      <c r="BN104" s="11"/>
      <c r="BO104" s="11"/>
      <c r="BP104" s="11"/>
      <c r="BV104" s="13"/>
      <c r="CA104" s="13"/>
      <c r="CR104" s="13"/>
    </row>
    <row r="105" spans="1:101" ht="13.5" customHeight="1">
      <c r="A105" s="284"/>
      <c r="B105" s="285"/>
      <c r="X105" s="237"/>
      <c r="Y105" s="286"/>
      <c r="Z105" s="287"/>
      <c r="AA105" s="286"/>
      <c r="AB105" s="286"/>
      <c r="AC105" s="286"/>
      <c r="AD105" s="286"/>
      <c r="AE105" s="286"/>
      <c r="AF105" s="286"/>
      <c r="AG105" s="286"/>
      <c r="AH105" s="286"/>
      <c r="AI105" s="286"/>
      <c r="AJ105" s="286"/>
      <c r="AK105" s="286"/>
      <c r="AL105" s="288"/>
      <c r="AM105" s="288"/>
      <c r="AN105" s="288"/>
      <c r="AO105" s="288"/>
      <c r="AP105" s="288"/>
      <c r="AQ105" s="289"/>
      <c r="AR105" s="289"/>
      <c r="AS105" s="289"/>
      <c r="AT105" s="289"/>
      <c r="AU105" s="289"/>
      <c r="AV105" s="237"/>
      <c r="AW105" s="251"/>
      <c r="AX105" s="283"/>
      <c r="AY105" s="251"/>
      <c r="AZ105" s="251"/>
      <c r="BA105" s="251"/>
      <c r="BB105" s="251"/>
      <c r="BC105" s="251"/>
      <c r="BD105" s="251"/>
      <c r="BE105" s="8"/>
      <c r="BF105" s="8"/>
      <c r="BG105" s="8"/>
      <c r="BH105" s="11"/>
      <c r="BI105" s="11"/>
      <c r="BJ105" s="11"/>
      <c r="BK105" s="11"/>
      <c r="BL105" s="11"/>
      <c r="BM105" s="11"/>
      <c r="BN105" s="11"/>
      <c r="BO105" s="11"/>
      <c r="BP105" s="11"/>
      <c r="BV105" s="13"/>
      <c r="CA105" s="13"/>
      <c r="CR105" s="13"/>
    </row>
    <row r="106" spans="1:101" ht="13.5" customHeight="1">
      <c r="A106" s="284" t="s">
        <v>586</v>
      </c>
      <c r="B106" s="285"/>
      <c r="G106" s="290" t="s">
        <v>587</v>
      </c>
      <c r="H106" s="291"/>
      <c r="X106" s="237"/>
      <c r="Y106" s="292"/>
      <c r="Z106" s="293"/>
      <c r="AA106" s="292"/>
      <c r="AB106" s="292"/>
      <c r="AC106" s="292"/>
      <c r="AD106" s="292"/>
      <c r="AV106" s="237"/>
      <c r="AW106" s="251"/>
      <c r="AX106" s="283"/>
      <c r="AY106" s="251"/>
      <c r="AZ106" s="251"/>
      <c r="BA106" s="251"/>
      <c r="BB106" s="251"/>
      <c r="BC106" s="251"/>
      <c r="BD106" s="251"/>
      <c r="BE106" s="8"/>
      <c r="BF106" s="8"/>
      <c r="BG106" s="8"/>
      <c r="BH106" s="11"/>
      <c r="BI106" s="11"/>
      <c r="BJ106" s="11"/>
      <c r="BK106" s="11"/>
      <c r="BL106" s="11"/>
      <c r="BM106" s="11"/>
      <c r="BN106" s="11"/>
      <c r="BO106" s="11"/>
      <c r="BP106" s="11"/>
      <c r="BV106" s="13"/>
      <c r="CA106" s="13"/>
      <c r="CR106" s="13"/>
    </row>
    <row r="107" spans="1:101" ht="13.5" customHeight="1">
      <c r="A107" s="295" t="s">
        <v>469</v>
      </c>
      <c r="B107" s="296" t="s">
        <v>588</v>
      </c>
      <c r="C107" s="297"/>
      <c r="D107" s="286"/>
      <c r="E107" s="286"/>
      <c r="F107" s="286"/>
      <c r="G107" s="298" t="s">
        <v>589</v>
      </c>
      <c r="H107" s="291"/>
      <c r="I107" s="286"/>
      <c r="J107" s="286"/>
      <c r="K107" s="286"/>
      <c r="L107" s="286"/>
      <c r="M107" s="286"/>
      <c r="N107" s="286"/>
      <c r="O107" s="286"/>
      <c r="P107" s="286"/>
      <c r="Q107" s="286"/>
      <c r="R107" s="286"/>
      <c r="S107" s="286"/>
      <c r="T107" s="286"/>
      <c r="U107" s="286"/>
      <c r="V107" s="286"/>
      <c r="W107" s="286"/>
      <c r="X107" s="237"/>
      <c r="Y107" s="292"/>
      <c r="Z107" s="293"/>
      <c r="AA107" s="292"/>
      <c r="AB107" s="292"/>
      <c r="AC107" s="292"/>
      <c r="AD107" s="292"/>
      <c r="AE107" s="292"/>
      <c r="AF107" s="292"/>
      <c r="AG107" s="292"/>
      <c r="AH107" s="292"/>
      <c r="AI107" s="292"/>
      <c r="AJ107" s="292"/>
      <c r="AK107" s="292"/>
      <c r="AL107" s="294"/>
      <c r="AM107" s="294"/>
      <c r="AN107" s="294"/>
      <c r="AO107" s="294"/>
      <c r="AP107" s="294"/>
      <c r="AQ107" s="284"/>
      <c r="AR107" s="289"/>
      <c r="AS107" s="289"/>
      <c r="AT107" s="289"/>
      <c r="AU107" s="289"/>
      <c r="AV107" s="237"/>
      <c r="AW107" s="251"/>
      <c r="AX107" s="283"/>
      <c r="AY107" s="251"/>
      <c r="AZ107" s="251"/>
      <c r="BA107" s="251"/>
      <c r="BB107" s="251"/>
      <c r="BC107" s="251"/>
      <c r="BD107" s="251"/>
      <c r="BE107" s="8"/>
      <c r="BF107" s="8"/>
      <c r="BG107" s="8"/>
      <c r="BH107" s="11"/>
      <c r="BI107" s="11"/>
      <c r="BJ107" s="11"/>
      <c r="BK107" s="11"/>
      <c r="BL107" s="11"/>
      <c r="BM107" s="11"/>
      <c r="BN107" s="11"/>
      <c r="BO107" s="11"/>
      <c r="BP107" s="11"/>
      <c r="BV107" s="13"/>
      <c r="CA107" s="13"/>
      <c r="CR107" s="13"/>
    </row>
    <row r="108" spans="1:101" ht="13.5" customHeight="1">
      <c r="A108" s="295" t="s">
        <v>454</v>
      </c>
      <c r="B108" s="296" t="s">
        <v>590</v>
      </c>
      <c r="C108" s="297"/>
      <c r="D108" s="286"/>
      <c r="E108" s="286"/>
      <c r="F108" s="286"/>
      <c r="G108" s="298" t="s">
        <v>591</v>
      </c>
      <c r="H108" s="291"/>
      <c r="I108" s="237"/>
      <c r="J108" s="237"/>
      <c r="K108" s="237"/>
      <c r="L108" s="215"/>
      <c r="M108" s="215"/>
      <c r="N108" s="215"/>
      <c r="O108" s="215"/>
      <c r="P108" s="215"/>
      <c r="Q108" s="215"/>
      <c r="R108" s="215"/>
      <c r="S108" s="215"/>
      <c r="T108" s="215"/>
      <c r="U108" s="237"/>
      <c r="V108" s="237"/>
      <c r="W108" s="237"/>
      <c r="X108" s="237"/>
      <c r="Y108" s="292"/>
      <c r="Z108" s="293"/>
      <c r="AA108" s="292"/>
      <c r="AB108" s="292"/>
      <c r="AC108" s="292"/>
      <c r="AD108" s="292"/>
      <c r="AE108" s="292"/>
      <c r="AF108" s="292"/>
      <c r="AG108" s="292"/>
      <c r="AH108" s="292"/>
      <c r="AI108" s="292"/>
      <c r="AJ108" s="292"/>
      <c r="AK108" s="292"/>
      <c r="AL108" s="294"/>
      <c r="AM108" s="294"/>
      <c r="AN108" s="294"/>
      <c r="AO108" s="294"/>
      <c r="AP108" s="294"/>
      <c r="AQ108" s="284"/>
      <c r="AR108" s="289"/>
      <c r="AS108" s="289"/>
      <c r="AT108" s="289"/>
      <c r="AU108" s="289"/>
      <c r="AV108" s="237"/>
      <c r="AW108" s="251"/>
      <c r="AX108" s="283"/>
      <c r="AY108" s="251"/>
      <c r="AZ108" s="251"/>
      <c r="BA108" s="251"/>
      <c r="BB108" s="251"/>
      <c r="BC108" s="251"/>
      <c r="BD108" s="251"/>
      <c r="BE108" s="251"/>
      <c r="BF108" s="251"/>
      <c r="BG108" s="251"/>
      <c r="BH108" s="251"/>
      <c r="BI108" s="251"/>
      <c r="BJ108" s="251"/>
      <c r="BK108" s="251"/>
      <c r="BL108" s="251"/>
      <c r="BV108" s="13"/>
      <c r="CA108" s="13"/>
      <c r="CR108" s="13"/>
    </row>
    <row r="109" spans="1:101" ht="13.5" customHeight="1">
      <c r="A109" s="295" t="s">
        <v>439</v>
      </c>
      <c r="B109" s="296" t="s">
        <v>592</v>
      </c>
      <c r="C109" s="297"/>
      <c r="D109" s="286"/>
      <c r="E109" s="286"/>
      <c r="F109" s="286"/>
      <c r="G109" s="298" t="s">
        <v>593</v>
      </c>
      <c r="H109" s="291"/>
      <c r="I109" s="286"/>
      <c r="J109" s="286"/>
      <c r="K109" s="286"/>
      <c r="L109" s="286"/>
      <c r="M109" s="286"/>
      <c r="N109" s="286"/>
      <c r="O109" s="286"/>
      <c r="P109" s="286"/>
      <c r="Q109" s="286"/>
      <c r="R109" s="286"/>
      <c r="S109" s="286"/>
      <c r="T109" s="286"/>
      <c r="U109" s="286"/>
      <c r="V109" s="286"/>
      <c r="W109" s="286"/>
      <c r="X109" s="237"/>
      <c r="Y109" s="292"/>
      <c r="Z109" s="299"/>
      <c r="AA109" s="292"/>
      <c r="AB109" s="292"/>
      <c r="AC109" s="292"/>
      <c r="AD109" s="292"/>
      <c r="AE109" s="292"/>
      <c r="AF109" s="292"/>
      <c r="AG109" s="292"/>
      <c r="AH109" s="292"/>
      <c r="AI109" s="292"/>
      <c r="AJ109" s="292"/>
      <c r="AK109" s="292"/>
      <c r="AL109" s="294"/>
      <c r="AM109" s="294"/>
      <c r="AN109" s="294"/>
      <c r="AO109" s="294"/>
      <c r="AP109" s="294"/>
      <c r="AQ109" s="284"/>
      <c r="AR109" s="289"/>
      <c r="AS109" s="289"/>
      <c r="AT109" s="289"/>
      <c r="AU109" s="289"/>
      <c r="AV109" s="237"/>
      <c r="AW109" s="251"/>
      <c r="AX109" s="283"/>
      <c r="AY109" s="251"/>
      <c r="AZ109" s="251"/>
      <c r="BA109" s="251"/>
      <c r="BB109" s="251"/>
      <c r="BC109" s="251"/>
      <c r="BD109" s="251"/>
      <c r="BE109" s="251"/>
      <c r="BF109" s="251"/>
      <c r="BG109" s="251"/>
      <c r="BH109" s="251"/>
      <c r="BI109" s="251"/>
      <c r="BJ109" s="251"/>
      <c r="BK109" s="251"/>
      <c r="BL109" s="251"/>
      <c r="BV109" s="13"/>
      <c r="CA109" s="13"/>
      <c r="CR109" s="13"/>
    </row>
    <row r="110" spans="1:101" ht="13.5" customHeight="1">
      <c r="A110" s="295" t="s">
        <v>516</v>
      </c>
      <c r="B110" s="296" t="s">
        <v>594</v>
      </c>
      <c r="C110" s="297"/>
      <c r="D110" s="286"/>
      <c r="E110" s="286"/>
      <c r="F110" s="286"/>
      <c r="G110" s="290" t="s">
        <v>595</v>
      </c>
      <c r="H110" s="291"/>
      <c r="I110" s="292"/>
      <c r="J110" s="292"/>
      <c r="K110" s="292"/>
      <c r="L110" s="292"/>
      <c r="M110" s="292"/>
      <c r="N110" s="292"/>
      <c r="O110" s="292"/>
      <c r="P110" s="292"/>
      <c r="Q110" s="292"/>
      <c r="R110" s="292"/>
      <c r="S110" s="292"/>
      <c r="T110" s="292"/>
      <c r="U110" s="292"/>
      <c r="V110" s="292"/>
      <c r="W110" s="292"/>
      <c r="X110" s="237"/>
      <c r="Y110" s="292"/>
      <c r="Z110" s="293"/>
      <c r="AA110" s="292"/>
      <c r="AB110" s="292"/>
      <c r="AC110" s="292"/>
      <c r="AD110" s="292"/>
      <c r="AE110" s="292"/>
      <c r="AF110" s="292"/>
      <c r="AG110" s="292"/>
      <c r="AH110" s="292"/>
      <c r="AI110" s="292"/>
      <c r="AJ110" s="292"/>
      <c r="AK110" s="292"/>
      <c r="AL110" s="294"/>
      <c r="AM110" s="294"/>
      <c r="AN110" s="294"/>
      <c r="AO110" s="294"/>
      <c r="AP110" s="294"/>
      <c r="AQ110" s="284"/>
      <c r="AR110" s="289"/>
      <c r="AS110" s="289"/>
      <c r="AT110" s="289"/>
      <c r="AU110" s="289"/>
      <c r="AV110" s="237"/>
      <c r="AW110" s="251"/>
      <c r="AX110" s="283"/>
      <c r="AY110" s="251"/>
      <c r="AZ110" s="251"/>
      <c r="BA110" s="251"/>
      <c r="BB110" s="251"/>
      <c r="BC110" s="251"/>
      <c r="BD110" s="251"/>
      <c r="BE110" s="251"/>
      <c r="BF110" s="251"/>
      <c r="BG110" s="251"/>
      <c r="BH110" s="251"/>
      <c r="BI110" s="251"/>
      <c r="BJ110" s="251"/>
      <c r="BK110" s="251"/>
      <c r="BL110" s="251"/>
      <c r="BV110" s="13"/>
      <c r="CA110" s="13"/>
      <c r="CR110" s="13"/>
    </row>
    <row r="111" spans="1:101" ht="13.5" customHeight="1">
      <c r="A111" s="295" t="s">
        <v>450</v>
      </c>
      <c r="B111" s="296" t="s">
        <v>596</v>
      </c>
      <c r="C111" s="297"/>
      <c r="D111" s="286"/>
      <c r="E111" s="286"/>
      <c r="F111" s="286"/>
      <c r="G111" s="290" t="s">
        <v>597</v>
      </c>
      <c r="H111" s="291"/>
      <c r="I111" s="292"/>
      <c r="J111" s="292"/>
      <c r="K111" s="292"/>
      <c r="L111" s="292"/>
      <c r="M111" s="292"/>
      <c r="N111" s="292"/>
      <c r="O111" s="292"/>
      <c r="P111" s="292"/>
      <c r="Q111" s="292"/>
      <c r="R111" s="292"/>
      <c r="S111" s="292"/>
      <c r="T111" s="292"/>
      <c r="U111" s="292"/>
      <c r="V111" s="292"/>
      <c r="W111" s="292"/>
      <c r="X111" s="237"/>
      <c r="Y111" s="292"/>
      <c r="Z111" s="293"/>
      <c r="AA111" s="292"/>
      <c r="AB111" s="292"/>
      <c r="AC111" s="292"/>
      <c r="AD111" s="292"/>
      <c r="AE111" s="292"/>
      <c r="AF111" s="292"/>
      <c r="AG111" s="292"/>
      <c r="AH111" s="292"/>
      <c r="AI111" s="292"/>
      <c r="AJ111" s="292"/>
      <c r="AK111" s="292"/>
      <c r="AL111" s="294"/>
      <c r="AM111" s="294"/>
      <c r="AN111" s="294"/>
      <c r="AO111" s="294"/>
      <c r="AP111" s="294"/>
      <c r="AQ111" s="284"/>
      <c r="AR111" s="289"/>
      <c r="AS111" s="289"/>
      <c r="AT111" s="289"/>
      <c r="AU111" s="289"/>
      <c r="AV111" s="237"/>
      <c r="AW111" s="251"/>
      <c r="AX111" s="283"/>
      <c r="AY111" s="251"/>
      <c r="AZ111" s="251"/>
      <c r="BA111" s="251"/>
      <c r="BB111" s="251"/>
      <c r="BC111" s="251"/>
      <c r="BD111" s="251"/>
      <c r="BE111" s="251"/>
      <c r="BF111" s="251"/>
      <c r="BG111" s="251"/>
      <c r="BH111" s="251"/>
      <c r="BI111" s="251"/>
      <c r="BJ111" s="251"/>
      <c r="BK111" s="251"/>
      <c r="BL111" s="251"/>
      <c r="BV111" s="13"/>
      <c r="CA111" s="13"/>
      <c r="CR111" s="13"/>
    </row>
    <row r="112" spans="1:101" ht="13.5" customHeight="1">
      <c r="A112" s="292"/>
      <c r="B112" s="293"/>
      <c r="C112" s="286"/>
      <c r="D112" s="286"/>
      <c r="E112" s="286"/>
      <c r="F112" s="286"/>
      <c r="G112" s="290" t="s">
        <v>598</v>
      </c>
      <c r="H112" s="291"/>
      <c r="I112" s="292"/>
      <c r="J112" s="292"/>
      <c r="K112" s="292"/>
      <c r="L112" s="292"/>
      <c r="M112" s="292"/>
      <c r="N112" s="292"/>
      <c r="O112" s="292"/>
      <c r="P112" s="292"/>
      <c r="Q112" s="292"/>
      <c r="R112" s="292"/>
      <c r="S112" s="292"/>
      <c r="T112" s="292"/>
      <c r="U112" s="292"/>
      <c r="V112" s="292"/>
      <c r="W112" s="292"/>
      <c r="X112" s="237"/>
      <c r="Y112" s="286"/>
      <c r="Z112" s="287"/>
      <c r="AA112" s="286"/>
      <c r="AB112" s="286"/>
      <c r="AC112" s="286"/>
      <c r="AD112" s="286"/>
      <c r="AE112" s="286"/>
      <c r="AF112" s="286"/>
      <c r="AG112" s="286"/>
      <c r="AH112" s="286"/>
      <c r="AI112" s="286"/>
      <c r="AJ112" s="286"/>
      <c r="AK112" s="286"/>
      <c r="AL112" s="288"/>
      <c r="AM112" s="288"/>
      <c r="AN112" s="288"/>
      <c r="AO112" s="288"/>
      <c r="AP112" s="288"/>
      <c r="AQ112" s="289"/>
      <c r="AR112" s="289"/>
      <c r="AS112" s="289"/>
      <c r="AT112" s="289"/>
      <c r="AU112" s="289"/>
      <c r="AV112" s="237"/>
      <c r="AW112" s="251"/>
      <c r="AX112" s="283"/>
      <c r="AY112" s="251"/>
      <c r="AZ112" s="251"/>
      <c r="BA112" s="251"/>
      <c r="BB112" s="251"/>
      <c r="BC112" s="251"/>
      <c r="BD112" s="251"/>
      <c r="BE112" s="251"/>
      <c r="BF112" s="251"/>
      <c r="BG112" s="251"/>
      <c r="BH112" s="251"/>
      <c r="BI112" s="251"/>
      <c r="BJ112" s="251"/>
      <c r="BK112" s="251"/>
      <c r="BL112" s="251"/>
      <c r="BV112" s="13"/>
      <c r="CA112" s="13"/>
      <c r="CR112" s="13"/>
    </row>
    <row r="113" spans="1:101" ht="13.5" customHeight="1">
      <c r="A113" s="292"/>
      <c r="B113" s="293"/>
      <c r="C113" s="286"/>
      <c r="D113" s="286"/>
      <c r="E113" s="286"/>
      <c r="F113" s="286"/>
      <c r="G113" s="300"/>
      <c r="H113" s="291"/>
      <c r="I113" s="292"/>
      <c r="J113" s="292"/>
      <c r="K113" s="292"/>
      <c r="L113" s="292"/>
      <c r="M113" s="292"/>
      <c r="N113" s="292"/>
      <c r="O113" s="292"/>
      <c r="P113" s="292"/>
      <c r="Q113" s="292"/>
      <c r="R113" s="292"/>
      <c r="S113" s="292"/>
      <c r="T113" s="292"/>
      <c r="U113" s="292"/>
      <c r="V113" s="292"/>
      <c r="W113" s="292"/>
      <c r="X113" s="237"/>
      <c r="AV113" s="237"/>
      <c r="AW113" s="251"/>
      <c r="AX113" s="283"/>
      <c r="AY113" s="251"/>
      <c r="AZ113" s="251"/>
      <c r="BA113" s="251"/>
      <c r="BB113" s="251"/>
      <c r="BC113" s="251"/>
      <c r="BD113" s="251"/>
      <c r="BE113" s="251"/>
      <c r="BF113" s="251"/>
      <c r="BG113" s="251"/>
      <c r="BH113" s="251"/>
      <c r="BI113" s="251"/>
      <c r="BJ113" s="251"/>
      <c r="BK113" s="251"/>
      <c r="BL113" s="251"/>
      <c r="BV113" s="13"/>
      <c r="CA113" s="13"/>
      <c r="CR113" s="13"/>
    </row>
    <row r="114" spans="1:101" ht="13.5" customHeight="1">
      <c r="A114" s="292"/>
      <c r="B114" s="293"/>
      <c r="C114" s="286"/>
      <c r="D114" s="286"/>
      <c r="E114" s="286"/>
      <c r="F114" s="286"/>
      <c r="G114" s="290" t="s">
        <v>599</v>
      </c>
      <c r="H114" s="291"/>
      <c r="I114" s="292"/>
      <c r="J114" s="292"/>
      <c r="K114" s="292"/>
      <c r="L114" s="292"/>
      <c r="M114" s="292"/>
      <c r="N114" s="292"/>
      <c r="O114" s="292"/>
      <c r="P114" s="292"/>
      <c r="Q114" s="292"/>
      <c r="R114" s="292"/>
      <c r="S114" s="292"/>
      <c r="T114" s="292"/>
      <c r="U114" s="292"/>
      <c r="V114" s="292"/>
      <c r="W114" s="292"/>
      <c r="X114" s="237"/>
      <c r="AV114" s="237"/>
      <c r="AW114" s="251"/>
      <c r="AX114" s="283"/>
      <c r="AY114" s="251"/>
      <c r="AZ114" s="251"/>
      <c r="BA114" s="251"/>
      <c r="BB114" s="251"/>
      <c r="BC114" s="251"/>
      <c r="BD114" s="251"/>
      <c r="BE114" s="251"/>
      <c r="BF114" s="251"/>
      <c r="BG114" s="251"/>
      <c r="BH114" s="251"/>
      <c r="BI114" s="251"/>
      <c r="BJ114" s="251"/>
      <c r="BK114" s="251"/>
      <c r="BL114" s="251"/>
      <c r="BV114" s="13"/>
      <c r="CA114" s="13"/>
      <c r="CR114" s="13"/>
    </row>
    <row r="115" spans="1:101" ht="14.25" customHeight="1">
      <c r="A115" s="292"/>
      <c r="B115" s="299"/>
      <c r="C115" s="286"/>
      <c r="D115" s="286"/>
      <c r="E115" s="286"/>
      <c r="F115" s="286"/>
      <c r="G115" s="290" t="s">
        <v>600</v>
      </c>
      <c r="H115" s="290"/>
      <c r="I115" s="292"/>
      <c r="J115" s="292"/>
      <c r="K115" s="292"/>
      <c r="L115" s="292"/>
      <c r="M115" s="292"/>
      <c r="N115" s="292"/>
      <c r="O115" s="292"/>
      <c r="P115" s="292"/>
      <c r="Q115" s="292"/>
      <c r="R115" s="292"/>
      <c r="S115" s="292"/>
      <c r="T115" s="292"/>
      <c r="U115" s="292"/>
      <c r="V115" s="292"/>
      <c r="W115" s="292"/>
      <c r="X115" s="116"/>
      <c r="AV115" s="237"/>
      <c r="AW115" s="251"/>
      <c r="AX115" s="283"/>
      <c r="AY115" s="251"/>
      <c r="AZ115" s="251"/>
      <c r="BA115" s="251"/>
      <c r="BB115" s="251"/>
      <c r="BC115" s="251"/>
      <c r="BD115" s="251"/>
      <c r="BE115" s="251"/>
      <c r="BF115" s="251"/>
      <c r="BG115" s="251"/>
      <c r="BH115" s="251"/>
      <c r="BI115" s="251"/>
      <c r="BJ115" s="251"/>
      <c r="BK115" s="251"/>
      <c r="BL115" s="251"/>
      <c r="BV115" s="13"/>
      <c r="CA115" s="13"/>
      <c r="CR115" s="13"/>
    </row>
    <row r="116" spans="1:101">
      <c r="A116" s="292"/>
      <c r="B116" s="293"/>
      <c r="C116" s="286"/>
      <c r="D116" s="286"/>
      <c r="E116" s="286"/>
      <c r="F116" s="286"/>
      <c r="G116" s="290" t="s">
        <v>601</v>
      </c>
      <c r="H116" s="291"/>
      <c r="I116" s="292"/>
      <c r="J116" s="292"/>
      <c r="K116" s="292"/>
      <c r="L116" s="292"/>
      <c r="M116" s="292"/>
      <c r="N116" s="292"/>
      <c r="O116" s="292"/>
      <c r="P116" s="292"/>
      <c r="Q116" s="292"/>
      <c r="R116" s="292"/>
      <c r="S116" s="292"/>
      <c r="T116" s="292"/>
      <c r="U116" s="292"/>
      <c r="V116" s="292"/>
      <c r="W116" s="292"/>
      <c r="X116" s="116"/>
      <c r="AV116" s="237"/>
      <c r="AW116" s="251"/>
      <c r="AX116" s="283"/>
      <c r="AY116" s="251"/>
      <c r="AZ116" s="251"/>
      <c r="BA116" s="251"/>
      <c r="BB116" s="251"/>
      <c r="BC116" s="251"/>
      <c r="BD116" s="251"/>
      <c r="BE116" s="251"/>
      <c r="BF116" s="251"/>
      <c r="BG116" s="251"/>
      <c r="BH116" s="251"/>
      <c r="BI116" s="251"/>
      <c r="BJ116" s="251"/>
      <c r="BK116" s="251"/>
      <c r="BL116" s="251"/>
      <c r="BV116" s="13"/>
      <c r="CA116" s="13"/>
      <c r="CR116" s="13"/>
    </row>
    <row r="117" spans="1:101">
      <c r="A117" s="292"/>
      <c r="B117" s="293"/>
      <c r="C117" s="286"/>
      <c r="D117" s="286"/>
      <c r="E117" s="286"/>
      <c r="F117" s="286"/>
      <c r="G117" s="290" t="s">
        <v>602</v>
      </c>
      <c r="H117" s="291"/>
      <c r="I117" s="286"/>
      <c r="J117" s="286"/>
      <c r="K117" s="286"/>
      <c r="L117" s="286"/>
      <c r="M117" s="286"/>
      <c r="N117" s="286"/>
      <c r="O117" s="286"/>
      <c r="P117" s="286"/>
      <c r="Q117" s="286"/>
      <c r="R117" s="286"/>
      <c r="S117" s="286"/>
      <c r="T117" s="286"/>
      <c r="U117" s="286"/>
      <c r="V117" s="286"/>
      <c r="W117" s="286"/>
      <c r="X117" s="237"/>
      <c r="AV117" s="237"/>
      <c r="AW117" s="251"/>
      <c r="AX117" s="283"/>
      <c r="AY117" s="251"/>
      <c r="AZ117" s="251"/>
      <c r="BA117" s="251"/>
      <c r="BB117" s="251"/>
      <c r="BC117" s="251"/>
      <c r="BD117" s="251"/>
      <c r="BE117" s="251"/>
      <c r="BF117" s="251"/>
      <c r="BG117" s="251"/>
      <c r="BH117" s="251"/>
      <c r="BI117" s="251"/>
      <c r="BJ117" s="251"/>
      <c r="BK117" s="251"/>
      <c r="BL117" s="251"/>
      <c r="BV117" s="13"/>
      <c r="CA117" s="13"/>
      <c r="CR117" s="13"/>
    </row>
    <row r="118" spans="1:101">
      <c r="G118" s="290" t="s">
        <v>603</v>
      </c>
      <c r="X118" s="116"/>
      <c r="Y118" s="301"/>
      <c r="Z118" s="302"/>
      <c r="AA118" s="303"/>
      <c r="AB118" s="304"/>
      <c r="AV118" s="237"/>
      <c r="AW118" s="251"/>
      <c r="AX118" s="283"/>
      <c r="AY118" s="251"/>
      <c r="AZ118" s="251"/>
      <c r="BA118" s="251"/>
      <c r="BB118" s="251"/>
      <c r="BC118" s="251"/>
      <c r="BD118" s="251"/>
      <c r="BE118" s="251"/>
      <c r="BF118" s="251"/>
      <c r="BG118" s="251"/>
      <c r="BH118" s="251"/>
      <c r="BI118" s="251"/>
      <c r="BJ118" s="251"/>
      <c r="BK118" s="251"/>
      <c r="BL118" s="251"/>
      <c r="BV118" s="13"/>
      <c r="CA118" s="13"/>
      <c r="CR118" s="13"/>
    </row>
    <row r="119" spans="1:101">
      <c r="X119" s="237"/>
      <c r="Y119" s="301"/>
      <c r="Z119" s="302"/>
      <c r="AA119" s="303"/>
      <c r="AB119" s="304"/>
      <c r="AV119" s="237"/>
      <c r="AW119" s="251"/>
      <c r="AX119" s="283"/>
      <c r="AY119" s="251"/>
      <c r="AZ119" s="251"/>
      <c r="BA119" s="251"/>
      <c r="BB119" s="251"/>
      <c r="BC119" s="251"/>
      <c r="BD119" s="251"/>
      <c r="BE119" s="251"/>
      <c r="BF119" s="251"/>
      <c r="BG119" s="251"/>
      <c r="BH119" s="251"/>
      <c r="BI119" s="251"/>
      <c r="BJ119" s="251"/>
      <c r="BK119" s="251"/>
      <c r="BL119" s="251"/>
      <c r="BV119" s="13"/>
      <c r="CA119" s="13"/>
      <c r="CR119" s="13"/>
    </row>
    <row r="120" spans="1:101" ht="21">
      <c r="G120" s="305" t="s">
        <v>604</v>
      </c>
      <c r="X120" s="237"/>
      <c r="Y120" s="301"/>
      <c r="Z120" s="302"/>
      <c r="AA120" s="303"/>
      <c r="AB120" s="304"/>
      <c r="AV120" s="237"/>
      <c r="AW120" s="251"/>
      <c r="AX120" s="283"/>
      <c r="AY120" s="251"/>
      <c r="AZ120" s="251"/>
      <c r="BA120" s="251"/>
      <c r="BB120" s="251"/>
      <c r="BC120" s="251"/>
      <c r="BD120" s="251"/>
      <c r="BE120" s="251"/>
      <c r="BF120" s="251"/>
      <c r="BG120" s="251"/>
      <c r="BH120" s="251"/>
      <c r="BI120" s="251"/>
      <c r="BJ120" s="251"/>
      <c r="BK120" s="251"/>
      <c r="BL120" s="251"/>
      <c r="BU120" s="237"/>
      <c r="BV120" s="283"/>
      <c r="CR120" s="237"/>
      <c r="CS120" s="116"/>
      <c r="CT120" s="116"/>
      <c r="CU120" s="116"/>
      <c r="CV120" s="116"/>
      <c r="CW120" s="116"/>
    </row>
    <row r="121" spans="1:101">
      <c r="G121" s="306"/>
      <c r="X121" s="237"/>
      <c r="Y121" s="301"/>
      <c r="Z121" s="302"/>
      <c r="AA121" s="303"/>
      <c r="AB121" s="304"/>
      <c r="AV121" s="237"/>
      <c r="AW121" s="251"/>
      <c r="AX121" s="283"/>
      <c r="AY121" s="251"/>
      <c r="AZ121" s="251"/>
      <c r="BA121" s="251"/>
      <c r="BB121" s="251"/>
      <c r="BC121" s="251"/>
      <c r="BD121" s="251"/>
      <c r="BE121" s="251"/>
      <c r="BF121" s="251"/>
      <c r="BG121" s="251"/>
      <c r="BH121" s="251"/>
      <c r="BI121" s="251"/>
      <c r="BJ121" s="251"/>
      <c r="BK121" s="251"/>
      <c r="BL121" s="251"/>
      <c r="BU121" s="237"/>
      <c r="BV121" s="283"/>
      <c r="CR121" s="237"/>
      <c r="CS121" s="116"/>
      <c r="CT121" s="116"/>
      <c r="CU121" s="116"/>
      <c r="CV121" s="116"/>
      <c r="CW121" s="116"/>
    </row>
    <row r="122" spans="1:101">
      <c r="A122" s="116"/>
      <c r="B122" s="283"/>
      <c r="C122" s="116"/>
      <c r="D122" s="116"/>
      <c r="E122" s="116"/>
      <c r="F122" s="116"/>
      <c r="G122" s="251"/>
      <c r="H122" s="116"/>
      <c r="I122" s="116"/>
      <c r="J122" s="116"/>
      <c r="K122" s="116"/>
      <c r="L122" s="116"/>
      <c r="M122" s="116"/>
      <c r="U122" s="307"/>
      <c r="V122" s="307"/>
      <c r="X122" s="237"/>
      <c r="Y122" s="301"/>
      <c r="Z122" s="302"/>
      <c r="AA122" s="308"/>
      <c r="AB122" s="309"/>
      <c r="AV122" s="116"/>
      <c r="AW122" s="251"/>
      <c r="AX122" s="283"/>
      <c r="AY122" s="251"/>
      <c r="AZ122" s="251"/>
      <c r="BA122" s="251"/>
      <c r="BB122" s="251"/>
      <c r="BC122" s="251"/>
      <c r="BD122" s="251"/>
      <c r="BE122" s="251"/>
      <c r="BF122" s="251"/>
      <c r="BG122" s="251"/>
      <c r="BH122" s="251"/>
      <c r="BI122" s="251"/>
      <c r="BJ122" s="251"/>
      <c r="BK122" s="251"/>
      <c r="BL122" s="251"/>
      <c r="CO122" s="116"/>
      <c r="CP122" s="116"/>
      <c r="CQ122" s="116"/>
      <c r="CR122" s="237"/>
      <c r="CS122" s="116"/>
      <c r="CT122" s="116"/>
      <c r="CU122" s="116"/>
      <c r="CV122" s="116"/>
      <c r="CW122" s="116"/>
    </row>
    <row r="123" spans="1:101">
      <c r="S123" s="310"/>
      <c r="U123" s="307"/>
      <c r="V123" s="307"/>
      <c r="X123" s="237"/>
      <c r="Y123" s="301"/>
      <c r="Z123" s="311"/>
      <c r="AA123" s="312"/>
      <c r="AB123" s="309"/>
      <c r="AV123" s="116"/>
      <c r="AW123" s="251"/>
      <c r="AX123" s="283"/>
      <c r="AY123" s="251"/>
      <c r="AZ123" s="251"/>
      <c r="BA123" s="251"/>
      <c r="BB123" s="251"/>
      <c r="BC123" s="251"/>
      <c r="BD123" s="251"/>
      <c r="BE123" s="251"/>
      <c r="BF123" s="251"/>
      <c r="BG123" s="251"/>
      <c r="BH123" s="251"/>
      <c r="BI123" s="251"/>
      <c r="BJ123" s="251"/>
      <c r="BK123" s="251"/>
      <c r="BL123" s="251"/>
      <c r="CO123" s="116"/>
      <c r="CP123" s="116"/>
      <c r="CQ123" s="116"/>
      <c r="CR123" s="237"/>
      <c r="CS123" s="116"/>
      <c r="CT123" s="116"/>
      <c r="CU123" s="116"/>
      <c r="CV123" s="116"/>
      <c r="CW123" s="116"/>
    </row>
    <row r="124" spans="1:101">
      <c r="S124" s="310"/>
      <c r="U124" s="307"/>
      <c r="V124" s="307"/>
      <c r="X124" s="237"/>
      <c r="Y124" s="301"/>
      <c r="Z124" s="311"/>
      <c r="AA124" s="301"/>
      <c r="AB124" s="301"/>
      <c r="AV124" s="116"/>
      <c r="AW124" s="251"/>
      <c r="AX124" s="283"/>
      <c r="AY124" s="251"/>
      <c r="AZ124" s="251"/>
      <c r="BA124" s="251"/>
      <c r="BB124" s="251"/>
      <c r="BC124" s="251"/>
      <c r="BD124" s="251"/>
      <c r="BE124" s="251"/>
      <c r="BF124" s="251"/>
      <c r="BG124" s="251"/>
      <c r="BH124" s="251"/>
      <c r="BI124" s="251"/>
      <c r="BJ124" s="251"/>
      <c r="BK124" s="251"/>
      <c r="BL124" s="251"/>
      <c r="CO124" s="116"/>
      <c r="CP124" s="116"/>
      <c r="CQ124" s="116"/>
      <c r="CR124" s="237"/>
      <c r="CS124" s="116"/>
      <c r="CT124" s="116"/>
      <c r="CU124" s="116"/>
      <c r="CV124" s="116"/>
      <c r="CW124" s="116"/>
    </row>
    <row r="125" spans="1:101">
      <c r="S125" s="310"/>
      <c r="U125" s="307"/>
      <c r="V125" s="307"/>
      <c r="X125" s="237"/>
      <c r="Y125" s="301"/>
      <c r="Z125" s="311"/>
      <c r="AA125" s="301"/>
      <c r="AB125" s="301"/>
      <c r="AV125" s="116"/>
      <c r="AW125" s="251"/>
      <c r="AX125" s="283"/>
      <c r="AY125" s="251"/>
      <c r="AZ125" s="251"/>
      <c r="BA125" s="251"/>
      <c r="BB125" s="251"/>
      <c r="BC125" s="251"/>
      <c r="BD125" s="251"/>
      <c r="BE125" s="251"/>
      <c r="BF125" s="251"/>
      <c r="BG125" s="251"/>
      <c r="BH125" s="251"/>
      <c r="BI125" s="251"/>
      <c r="BJ125" s="251"/>
      <c r="BK125" s="251"/>
      <c r="BL125" s="251"/>
      <c r="CO125" s="116"/>
      <c r="CP125" s="116"/>
      <c r="CQ125" s="116"/>
      <c r="CR125" s="237"/>
      <c r="CS125" s="116"/>
      <c r="CT125" s="116"/>
      <c r="CU125" s="116"/>
      <c r="CV125" s="116"/>
      <c r="CW125" s="116"/>
    </row>
    <row r="126" spans="1:101">
      <c r="S126" s="310"/>
      <c r="U126" s="307"/>
      <c r="V126" s="307"/>
      <c r="X126" s="237"/>
      <c r="Y126" s="301"/>
      <c r="Z126" s="311"/>
      <c r="AA126" s="301"/>
      <c r="AB126" s="301"/>
      <c r="AV126" s="116"/>
      <c r="CO126" s="116"/>
      <c r="CP126" s="116"/>
      <c r="CQ126" s="116"/>
      <c r="CR126" s="237"/>
      <c r="CS126" s="116"/>
      <c r="CT126" s="116"/>
      <c r="CU126" s="116"/>
      <c r="CV126" s="116"/>
      <c r="CW126" s="116"/>
    </row>
    <row r="127" spans="1:101">
      <c r="S127" s="310"/>
      <c r="U127" s="307"/>
      <c r="V127" s="307"/>
      <c r="X127" s="237"/>
      <c r="Y127" s="301"/>
      <c r="Z127" s="311"/>
      <c r="AA127" s="301"/>
      <c r="AB127" s="301"/>
      <c r="AV127" s="116"/>
      <c r="BU127" s="116"/>
      <c r="BV127" s="283"/>
      <c r="BW127" s="116"/>
      <c r="BX127" s="116"/>
      <c r="BY127" s="116"/>
      <c r="BZ127" s="116"/>
      <c r="CA127" s="251"/>
      <c r="CB127" s="116"/>
      <c r="CO127" s="116"/>
      <c r="CP127" s="116"/>
      <c r="CQ127" s="116"/>
      <c r="CR127" s="237"/>
      <c r="CS127" s="116"/>
      <c r="CT127" s="116"/>
      <c r="CU127" s="116"/>
      <c r="CV127" s="116"/>
      <c r="CW127" s="116"/>
    </row>
    <row r="128" spans="1:101">
      <c r="S128" s="310"/>
      <c r="U128" s="307"/>
      <c r="V128" s="307"/>
      <c r="X128" s="237"/>
      <c r="Y128" s="301"/>
      <c r="Z128" s="311"/>
      <c r="AA128" s="301"/>
      <c r="AB128" s="301"/>
      <c r="AV128" s="116"/>
      <c r="BU128" s="116"/>
      <c r="BV128" s="283"/>
      <c r="BW128" s="116"/>
      <c r="BX128" s="116"/>
      <c r="BY128" s="116"/>
      <c r="BZ128" s="116"/>
      <c r="CA128" s="251"/>
      <c r="CB128" s="116"/>
      <c r="CO128" s="116"/>
      <c r="CP128" s="116"/>
      <c r="CQ128" s="116"/>
      <c r="CR128" s="237"/>
      <c r="CS128" s="116"/>
      <c r="CT128" s="116"/>
      <c r="CU128" s="116"/>
      <c r="CV128" s="116"/>
      <c r="CW128" s="116"/>
    </row>
    <row r="129" spans="2:101">
      <c r="S129" s="310"/>
      <c r="U129" s="307"/>
      <c r="V129" s="307"/>
      <c r="X129" s="237"/>
      <c r="Y129" s="301"/>
      <c r="Z129" s="311"/>
      <c r="AA129" s="301"/>
      <c r="AB129" s="301"/>
      <c r="AV129" s="116"/>
      <c r="BU129" s="116"/>
      <c r="BV129" s="283"/>
      <c r="BW129" s="116"/>
      <c r="BX129" s="116"/>
      <c r="BY129" s="116"/>
      <c r="BZ129" s="116"/>
      <c r="CA129" s="251"/>
      <c r="CB129" s="116"/>
      <c r="CO129" s="116"/>
      <c r="CP129" s="116"/>
      <c r="CQ129" s="116"/>
      <c r="CR129" s="237"/>
      <c r="CS129" s="116"/>
      <c r="CT129" s="116"/>
      <c r="CU129" s="116"/>
      <c r="CV129" s="116"/>
      <c r="CW129" s="116"/>
    </row>
    <row r="130" spans="2:101">
      <c r="B130" s="13"/>
      <c r="S130" s="310"/>
      <c r="U130" s="307"/>
      <c r="V130" s="307"/>
      <c r="Y130" s="301"/>
      <c r="Z130" s="311"/>
      <c r="AA130" s="301"/>
      <c r="AB130" s="301"/>
      <c r="AV130" s="116"/>
      <c r="CU130" s="116"/>
      <c r="CV130" s="116"/>
      <c r="CW130" s="116"/>
    </row>
    <row r="131" spans="2:101">
      <c r="B131" s="13"/>
      <c r="S131" s="310"/>
      <c r="U131" s="307"/>
      <c r="V131" s="307"/>
      <c r="Y131" s="301"/>
      <c r="Z131" s="311"/>
      <c r="AA131" s="301"/>
      <c r="AB131" s="301"/>
      <c r="AV131" s="116"/>
    </row>
    <row r="132" spans="2:101">
      <c r="B132" s="13"/>
      <c r="S132" s="310"/>
      <c r="U132" s="307"/>
      <c r="Y132" s="301"/>
      <c r="Z132" s="311"/>
      <c r="AA132" s="301"/>
      <c r="AB132" s="301"/>
      <c r="AV132" s="116"/>
    </row>
    <row r="133" spans="2:101">
      <c r="B133" s="13"/>
      <c r="S133" s="310"/>
      <c r="Y133" s="301"/>
      <c r="Z133" s="311"/>
      <c r="AA133" s="301"/>
      <c r="AB133" s="301"/>
      <c r="AV133" s="116"/>
    </row>
    <row r="134" spans="2:101">
      <c r="B134" s="13"/>
      <c r="S134" s="310"/>
      <c r="Y134" s="301"/>
      <c r="Z134" s="311"/>
      <c r="AA134" s="301"/>
      <c r="AB134" s="301"/>
      <c r="AV134" s="116"/>
    </row>
    <row r="135" spans="2:101">
      <c r="B135" s="13"/>
      <c r="S135" s="310"/>
      <c r="AA135" s="301"/>
      <c r="AB135" s="301"/>
      <c r="AV135" s="116"/>
    </row>
    <row r="136" spans="2:101">
      <c r="B136" s="13"/>
      <c r="S136" s="310"/>
      <c r="AV136" s="116"/>
      <c r="CA136" s="13"/>
    </row>
    <row r="137" spans="2:101">
      <c r="B137" s="13"/>
      <c r="S137" s="310"/>
      <c r="X137" s="314"/>
      <c r="BV137" s="13"/>
      <c r="CA137" s="13"/>
    </row>
    <row r="138" spans="2:101">
      <c r="B138" s="13"/>
      <c r="S138" s="310"/>
      <c r="X138" s="314"/>
      <c r="BV138" s="13"/>
      <c r="CA138" s="13"/>
    </row>
    <row r="139" spans="2:101">
      <c r="B139" s="13"/>
      <c r="X139" s="314"/>
      <c r="BV139" s="13"/>
      <c r="CA139" s="13"/>
    </row>
    <row r="140" spans="2:101">
      <c r="B140" s="13"/>
      <c r="X140" s="314"/>
      <c r="BV140" s="13"/>
      <c r="CA140" s="13"/>
    </row>
    <row r="141" spans="2:101">
      <c r="X141" s="314"/>
      <c r="Z141" s="13"/>
      <c r="BV141" s="13"/>
      <c r="CA141" s="13"/>
    </row>
    <row r="142" spans="2:101">
      <c r="X142" s="314"/>
      <c r="Z142" s="13"/>
      <c r="AX142" s="13"/>
      <c r="BV142" s="13"/>
      <c r="CA142" s="13"/>
      <c r="CR142" s="13"/>
    </row>
    <row r="143" spans="2:101">
      <c r="B143" s="13"/>
      <c r="D143" s="116"/>
      <c r="E143" s="116"/>
      <c r="F143" s="116"/>
      <c r="G143" s="251"/>
      <c r="H143" s="116"/>
      <c r="X143" s="314"/>
      <c r="Z143" s="13"/>
      <c r="AX143" s="13"/>
      <c r="BV143" s="13"/>
      <c r="CA143" s="13"/>
      <c r="CR143" s="13"/>
    </row>
    <row r="144" spans="2:101">
      <c r="B144" s="13"/>
      <c r="D144" s="116"/>
      <c r="E144" s="116"/>
      <c r="F144" s="116"/>
      <c r="G144" s="251"/>
      <c r="H144" s="116"/>
      <c r="X144" s="314"/>
      <c r="Z144" s="13"/>
      <c r="AX144" s="13"/>
      <c r="BV144" s="13"/>
      <c r="CA144" s="13"/>
      <c r="CR144" s="13"/>
    </row>
    <row r="145" spans="2:96">
      <c r="B145" s="13"/>
      <c r="C145" s="17"/>
      <c r="D145" s="17"/>
      <c r="E145" s="17"/>
      <c r="F145" s="17"/>
      <c r="G145" s="315"/>
      <c r="H145" s="17"/>
      <c r="X145" s="314"/>
      <c r="Z145" s="13"/>
      <c r="AX145" s="13"/>
      <c r="BV145" s="13"/>
      <c r="CA145" s="13"/>
      <c r="CR145" s="13"/>
    </row>
    <row r="146" spans="2:96">
      <c r="B146" s="13"/>
      <c r="C146" s="116"/>
      <c r="D146" s="116"/>
      <c r="E146" s="116"/>
      <c r="F146" s="116"/>
      <c r="G146" s="251"/>
      <c r="H146" s="116"/>
      <c r="X146" s="314"/>
      <c r="Z146" s="13"/>
      <c r="AX146" s="13"/>
      <c r="BV146" s="13"/>
      <c r="CA146" s="13"/>
      <c r="CR146" s="13"/>
    </row>
    <row r="147" spans="2:96">
      <c r="B147" s="13"/>
      <c r="C147" s="116"/>
      <c r="D147" s="116"/>
      <c r="E147" s="116"/>
      <c r="F147" s="116"/>
      <c r="G147" s="251"/>
      <c r="H147" s="116"/>
      <c r="X147" s="314"/>
      <c r="Z147" s="13"/>
      <c r="AX147" s="13"/>
      <c r="BV147" s="13"/>
      <c r="CA147" s="13"/>
      <c r="CR147" s="13"/>
    </row>
    <row r="148" spans="2:96">
      <c r="B148" s="13"/>
      <c r="C148" s="116"/>
      <c r="D148" s="116"/>
      <c r="E148" s="116"/>
      <c r="F148" s="116"/>
      <c r="G148" s="251"/>
      <c r="H148" s="116"/>
      <c r="X148" s="314"/>
      <c r="Z148" s="13"/>
      <c r="AX148" s="13"/>
      <c r="CA148" s="13"/>
      <c r="CR148" s="13"/>
    </row>
    <row r="149" spans="2:96">
      <c r="B149" s="13"/>
      <c r="C149" s="116"/>
      <c r="D149" s="116"/>
      <c r="E149" s="116"/>
      <c r="F149" s="116"/>
      <c r="G149" s="251"/>
      <c r="H149" s="116"/>
      <c r="X149" s="314"/>
      <c r="Z149" s="13"/>
      <c r="AX149" s="13"/>
      <c r="CA149" s="13"/>
      <c r="CR149" s="13"/>
    </row>
    <row r="150" spans="2:96">
      <c r="B150" s="13"/>
      <c r="C150" s="116"/>
      <c r="D150" s="116"/>
      <c r="E150" s="116"/>
      <c r="F150" s="116"/>
      <c r="G150" s="251"/>
      <c r="H150" s="116"/>
      <c r="X150" s="314"/>
      <c r="Z150" s="13"/>
      <c r="AX150" s="13"/>
      <c r="BV150" s="13"/>
      <c r="CA150" s="13"/>
      <c r="CR150" s="13"/>
    </row>
    <row r="151" spans="2:96">
      <c r="B151" s="13"/>
      <c r="C151" s="116"/>
      <c r="D151" s="116"/>
      <c r="E151" s="116"/>
      <c r="F151" s="116"/>
      <c r="G151" s="251"/>
      <c r="H151" s="116"/>
      <c r="X151" s="314"/>
      <c r="Z151" s="13"/>
      <c r="AX151" s="13"/>
      <c r="BV151" s="13"/>
      <c r="CA151" s="13"/>
      <c r="CR151" s="13"/>
    </row>
    <row r="152" spans="2:96">
      <c r="B152" s="13"/>
      <c r="C152" s="116"/>
      <c r="D152" s="116"/>
      <c r="E152" s="116"/>
      <c r="F152" s="116"/>
      <c r="G152" s="251"/>
      <c r="H152" s="116"/>
      <c r="AX152" s="13"/>
      <c r="BV152" s="13"/>
      <c r="CA152" s="13"/>
      <c r="CR152" s="13"/>
    </row>
    <row r="153" spans="2:96">
      <c r="B153" s="13"/>
      <c r="C153" s="116"/>
      <c r="D153" s="116"/>
      <c r="E153" s="116"/>
      <c r="F153" s="116"/>
      <c r="G153" s="251"/>
      <c r="H153" s="116"/>
      <c r="BV153" s="13"/>
      <c r="CA153" s="13"/>
      <c r="CR153" s="13"/>
    </row>
    <row r="154" spans="2:96">
      <c r="B154" s="13"/>
      <c r="C154" s="116"/>
      <c r="D154" s="116"/>
      <c r="E154" s="116"/>
      <c r="F154" s="116"/>
      <c r="G154" s="251"/>
      <c r="H154" s="116"/>
      <c r="Z154" s="13"/>
      <c r="BV154" s="13"/>
      <c r="CA154" s="13"/>
      <c r="CR154" s="13"/>
    </row>
    <row r="155" spans="2:96">
      <c r="B155" s="13"/>
      <c r="C155" s="116"/>
      <c r="D155" s="116"/>
      <c r="E155" s="116"/>
      <c r="F155" s="116"/>
      <c r="G155" s="251"/>
      <c r="H155" s="116"/>
      <c r="Z155" s="13"/>
      <c r="AX155" s="13"/>
      <c r="BV155" s="13"/>
      <c r="CA155" s="13"/>
      <c r="CR155" s="13"/>
    </row>
    <row r="156" spans="2:96">
      <c r="B156" s="13"/>
      <c r="C156" s="116"/>
      <c r="D156" s="116"/>
      <c r="E156" s="116"/>
      <c r="F156" s="116"/>
      <c r="G156" s="251"/>
      <c r="H156" s="116"/>
      <c r="Z156" s="13"/>
      <c r="AX156" s="13"/>
      <c r="BV156" s="13"/>
      <c r="CA156" s="13"/>
      <c r="CR156" s="13"/>
    </row>
    <row r="157" spans="2:96">
      <c r="Z157" s="13"/>
      <c r="AX157" s="13"/>
      <c r="BV157" s="13"/>
      <c r="CA157" s="13"/>
      <c r="CR157" s="13"/>
    </row>
    <row r="158" spans="2:96">
      <c r="Z158" s="13"/>
      <c r="AX158" s="13"/>
      <c r="BV158" s="13"/>
      <c r="CA158" s="13"/>
      <c r="CR158" s="13"/>
    </row>
    <row r="159" spans="2:96">
      <c r="B159" s="13"/>
      <c r="C159" s="291"/>
      <c r="D159" s="291"/>
      <c r="E159" s="291"/>
      <c r="F159" s="291"/>
      <c r="G159" s="300"/>
      <c r="H159" s="291"/>
      <c r="AX159" s="13"/>
      <c r="BV159" s="13"/>
      <c r="CA159" s="13"/>
      <c r="CR159" s="13"/>
    </row>
    <row r="160" spans="2:96">
      <c r="B160" s="13"/>
      <c r="C160" s="291"/>
      <c r="D160" s="291"/>
      <c r="E160" s="291"/>
      <c r="F160" s="291"/>
      <c r="G160" s="300"/>
      <c r="H160" s="291"/>
      <c r="AX160" s="13"/>
      <c r="BV160" s="13"/>
      <c r="CA160" s="13"/>
      <c r="CR160" s="13"/>
    </row>
    <row r="161" spans="2:96">
      <c r="B161" s="13"/>
      <c r="H161" s="116"/>
      <c r="I161" s="116"/>
      <c r="J161" s="116"/>
      <c r="K161" s="116"/>
      <c r="AX161" s="13"/>
      <c r="BV161" s="13"/>
      <c r="CA161" s="13"/>
      <c r="CR161" s="13"/>
    </row>
    <row r="162" spans="2:96">
      <c r="B162" s="13"/>
      <c r="H162" s="116"/>
      <c r="I162" s="116"/>
      <c r="J162" s="116"/>
      <c r="K162" s="116"/>
      <c r="AX162" s="13"/>
      <c r="BV162" s="13"/>
      <c r="CA162" s="13"/>
      <c r="CR162" s="13"/>
    </row>
    <row r="163" spans="2:96">
      <c r="B163" s="13"/>
      <c r="H163" s="116"/>
      <c r="I163" s="116"/>
      <c r="J163" s="116"/>
      <c r="K163" s="116"/>
      <c r="AX163" s="13"/>
      <c r="BV163" s="13"/>
      <c r="CA163" s="13"/>
      <c r="CR163" s="13"/>
    </row>
    <row r="164" spans="2:96">
      <c r="AX164" s="13"/>
      <c r="CA164" s="13"/>
      <c r="CR164" s="13"/>
    </row>
    <row r="165" spans="2:96">
      <c r="AX165" s="13"/>
      <c r="CA165" s="13"/>
      <c r="CR165" s="13"/>
    </row>
    <row r="166" spans="2:96">
      <c r="AX166" s="13"/>
      <c r="BV166" s="13"/>
      <c r="CA166" s="13"/>
      <c r="CR166" s="13"/>
    </row>
    <row r="167" spans="2:96">
      <c r="AX167" s="13"/>
      <c r="BV167" s="13"/>
      <c r="CA167" s="13"/>
      <c r="CR167" s="13"/>
    </row>
    <row r="168" spans="2:96">
      <c r="AX168" s="13"/>
      <c r="BV168" s="13"/>
      <c r="CA168" s="13"/>
      <c r="CR168" s="13"/>
    </row>
    <row r="169" spans="2:96">
      <c r="BV169" s="13"/>
      <c r="CA169" s="13"/>
      <c r="CR169" s="13"/>
    </row>
    <row r="170" spans="2:96">
      <c r="Z170" s="13"/>
      <c r="BV170" s="13"/>
      <c r="CA170" s="13"/>
      <c r="CR170" s="13"/>
    </row>
    <row r="171" spans="2:96">
      <c r="Z171" s="13"/>
      <c r="AX171" s="13"/>
      <c r="CA171" s="13"/>
      <c r="CR171" s="13"/>
    </row>
    <row r="172" spans="2:96" ht="13.5" customHeight="1">
      <c r="Z172" s="13"/>
      <c r="AX172" s="13"/>
      <c r="CA172" s="13"/>
      <c r="CR172" s="13"/>
    </row>
    <row r="173" spans="2:96" ht="13.5" customHeight="1">
      <c r="Z173" s="13"/>
      <c r="AX173" s="13"/>
      <c r="CA173" s="13"/>
      <c r="CR173" s="13"/>
    </row>
    <row r="174" spans="2:96" ht="13.5" customHeight="1">
      <c r="Z174" s="13"/>
      <c r="AX174" s="13"/>
      <c r="CA174" s="13"/>
      <c r="CR174" s="13"/>
    </row>
    <row r="175" spans="2:96" ht="13.5" customHeight="1">
      <c r="B175" s="13"/>
      <c r="Z175" s="13"/>
      <c r="AX175" s="13"/>
      <c r="CA175" s="13"/>
      <c r="CR175" s="13"/>
    </row>
    <row r="176" spans="2:96" ht="13.5" customHeight="1">
      <c r="B176" s="13"/>
      <c r="Z176" s="13"/>
      <c r="CA176" s="13"/>
      <c r="CR176" s="13"/>
    </row>
    <row r="177" spans="2:96" ht="13.5" customHeight="1">
      <c r="B177" s="13"/>
      <c r="Z177" s="13"/>
      <c r="CA177" s="13"/>
      <c r="CR177" s="13"/>
    </row>
    <row r="178" spans="2:96" ht="13.5" customHeight="1">
      <c r="B178" s="13"/>
      <c r="Z178" s="13"/>
      <c r="CA178" s="13"/>
      <c r="CR178" s="13"/>
    </row>
    <row r="179" spans="2:96" ht="13.5" customHeight="1">
      <c r="B179" s="13"/>
      <c r="Z179" s="13"/>
      <c r="CA179" s="13"/>
      <c r="CR179" s="13"/>
    </row>
    <row r="180" spans="2:96" ht="13.5" customHeight="1">
      <c r="B180" s="13"/>
      <c r="Z180" s="13"/>
      <c r="CA180" s="13"/>
      <c r="CR180" s="13"/>
    </row>
    <row r="181" spans="2:96" ht="13.5" customHeight="1">
      <c r="B181" s="13"/>
      <c r="Z181" s="13"/>
      <c r="CA181" s="13"/>
      <c r="CR181" s="13"/>
    </row>
    <row r="182" spans="2:96" ht="13.5" customHeight="1">
      <c r="B182" s="13"/>
      <c r="Z182" s="13"/>
      <c r="BV182" s="13"/>
      <c r="CA182" s="13"/>
      <c r="CR182" s="13"/>
    </row>
    <row r="183" spans="2:96" ht="13.5" customHeight="1">
      <c r="B183" s="13"/>
      <c r="Z183" s="13"/>
      <c r="BV183" s="13"/>
      <c r="CA183" s="13"/>
      <c r="CR183" s="13"/>
    </row>
    <row r="184" spans="2:96" ht="13.5" customHeight="1">
      <c r="B184" s="13"/>
      <c r="Z184" s="13"/>
      <c r="BV184" s="13"/>
      <c r="CA184" s="13"/>
      <c r="CR184" s="13"/>
    </row>
    <row r="185" spans="2:96" ht="13.5" customHeight="1">
      <c r="B185" s="13"/>
      <c r="Z185" s="13"/>
      <c r="BV185" s="13"/>
      <c r="CA185" s="13"/>
      <c r="CR185" s="13"/>
    </row>
    <row r="186" spans="2:96" ht="13.5" customHeight="1">
      <c r="B186" s="13"/>
      <c r="Z186" s="13"/>
      <c r="BV186" s="13"/>
      <c r="CA186" s="13"/>
      <c r="CR186" s="13"/>
    </row>
    <row r="187" spans="2:96" ht="13.5" customHeight="1">
      <c r="B187" s="13"/>
      <c r="AX187" s="13"/>
      <c r="BV187" s="13"/>
      <c r="CA187" s="13"/>
      <c r="CR187" s="13"/>
    </row>
    <row r="188" spans="2:96" ht="13.5" customHeight="1">
      <c r="B188" s="13"/>
      <c r="Z188" s="13"/>
      <c r="AX188" s="13"/>
      <c r="BV188" s="13"/>
      <c r="CA188" s="13"/>
      <c r="CR188" s="13"/>
    </row>
    <row r="189" spans="2:96">
      <c r="B189" s="13"/>
      <c r="Z189" s="13"/>
      <c r="AX189" s="13"/>
      <c r="BV189" s="13"/>
      <c r="CA189" s="13"/>
      <c r="CR189" s="13"/>
    </row>
    <row r="190" spans="2:96" ht="13.5" customHeight="1">
      <c r="B190" s="13"/>
      <c r="Z190" s="13"/>
      <c r="AX190" s="13"/>
      <c r="BV190" s="13"/>
      <c r="CA190" s="13"/>
      <c r="CR190" s="13"/>
    </row>
    <row r="191" spans="2:96" ht="13.5" customHeight="1">
      <c r="B191" s="13"/>
      <c r="Z191" s="13"/>
      <c r="AX191" s="13"/>
      <c r="BV191" s="13"/>
      <c r="CA191" s="13"/>
      <c r="CR191" s="13"/>
    </row>
    <row r="192" spans="2:96" ht="13.5" customHeight="1">
      <c r="Z192" s="13"/>
      <c r="AX192" s="13"/>
      <c r="BV192" s="13"/>
      <c r="CA192" s="13"/>
      <c r="CR192" s="13"/>
    </row>
    <row r="193" spans="2:96" ht="13.5" customHeight="1">
      <c r="B193" s="13"/>
      <c r="Z193" s="13"/>
      <c r="AX193" s="13"/>
      <c r="BV193" s="13"/>
      <c r="CA193" s="13"/>
      <c r="CR193" s="13"/>
    </row>
    <row r="194" spans="2:96" ht="13.5" customHeight="1">
      <c r="B194" s="13"/>
      <c r="Z194" s="13"/>
      <c r="AX194" s="13"/>
      <c r="BV194" s="13"/>
      <c r="CA194" s="13"/>
      <c r="CR194" s="13"/>
    </row>
    <row r="195" spans="2:96" ht="13.5" customHeight="1">
      <c r="B195" s="13"/>
      <c r="Z195" s="13"/>
      <c r="AX195" s="13"/>
      <c r="BV195" s="13"/>
      <c r="CA195" s="13"/>
      <c r="CR195" s="13"/>
    </row>
    <row r="196" spans="2:96" ht="13.5" customHeight="1">
      <c r="B196" s="13"/>
      <c r="Z196" s="13"/>
      <c r="AX196" s="13"/>
      <c r="BV196" s="13"/>
      <c r="CA196" s="13"/>
      <c r="CR196" s="13"/>
    </row>
    <row r="197" spans="2:96" ht="13.5" customHeight="1">
      <c r="B197" s="13"/>
      <c r="Z197" s="13"/>
      <c r="AX197" s="13"/>
      <c r="BV197" s="13"/>
      <c r="CA197" s="13"/>
      <c r="CR197" s="13"/>
    </row>
    <row r="198" spans="2:96" ht="13.5" customHeight="1">
      <c r="B198" s="13"/>
      <c r="Z198" s="13"/>
      <c r="AX198" s="13"/>
      <c r="BV198" s="13"/>
      <c r="CA198" s="13"/>
      <c r="CR198" s="13"/>
    </row>
    <row r="199" spans="2:96" ht="13.5" customHeight="1">
      <c r="B199" s="13"/>
      <c r="Z199" s="13"/>
      <c r="AX199" s="13"/>
      <c r="CA199" s="13"/>
      <c r="CR199" s="13"/>
    </row>
    <row r="200" spans="2:96" ht="13.5" customHeight="1">
      <c r="B200" s="13"/>
      <c r="Z200" s="13"/>
      <c r="AX200" s="13"/>
      <c r="BV200" s="13"/>
      <c r="CA200" s="13"/>
      <c r="CR200" s="13"/>
    </row>
    <row r="201" spans="2:96" ht="13.5" customHeight="1">
      <c r="B201" s="13"/>
      <c r="Z201" s="13"/>
      <c r="AX201" s="13"/>
      <c r="BV201" s="13"/>
      <c r="CA201" s="13"/>
      <c r="CR201" s="13"/>
    </row>
    <row r="202" spans="2:96" ht="13.5" customHeight="1">
      <c r="B202" s="13"/>
      <c r="Z202" s="13"/>
      <c r="AX202" s="13"/>
      <c r="BV202" s="13"/>
      <c r="CA202" s="13"/>
      <c r="CR202" s="13"/>
    </row>
    <row r="203" spans="2:96" ht="13.5" customHeight="1">
      <c r="B203" s="13"/>
      <c r="Z203" s="13"/>
      <c r="AX203" s="13"/>
      <c r="BV203" s="13"/>
      <c r="CA203" s="13"/>
      <c r="CR203" s="13"/>
    </row>
    <row r="204" spans="2:96" ht="13.5" customHeight="1">
      <c r="B204" s="13"/>
      <c r="Z204" s="13"/>
      <c r="BV204" s="13"/>
      <c r="CA204" s="13"/>
      <c r="CR204" s="13"/>
    </row>
    <row r="205" spans="2:96" ht="14.25" customHeight="1">
      <c r="B205" s="13"/>
      <c r="Z205" s="13"/>
      <c r="AX205" s="13"/>
      <c r="BV205" s="13"/>
      <c r="CA205" s="13"/>
      <c r="CR205" s="13"/>
    </row>
    <row r="206" spans="2:96" ht="13.5" customHeight="1">
      <c r="B206" s="13"/>
      <c r="Z206" s="13"/>
      <c r="AX206" s="13"/>
      <c r="BV206" s="13"/>
      <c r="CA206" s="13"/>
      <c r="CR206" s="13"/>
    </row>
    <row r="207" spans="2:96" ht="13.5" customHeight="1">
      <c r="B207" s="13"/>
      <c r="Z207" s="13"/>
      <c r="AX207" s="13"/>
      <c r="BV207" s="13"/>
      <c r="CA207" s="13"/>
      <c r="CR207" s="13"/>
    </row>
    <row r="208" spans="2:96" ht="13.5" customHeight="1">
      <c r="B208" s="13"/>
      <c r="Z208" s="13"/>
      <c r="AX208" s="13"/>
      <c r="BV208" s="13"/>
      <c r="CA208" s="13"/>
      <c r="CR208" s="13"/>
    </row>
    <row r="209" spans="2:96" ht="13.5" customHeight="1">
      <c r="B209" s="13"/>
      <c r="Z209" s="13"/>
      <c r="AX209" s="13"/>
      <c r="BV209" s="13"/>
      <c r="CA209" s="13"/>
      <c r="CR209" s="13"/>
    </row>
    <row r="210" spans="2:96" ht="13.5" customHeight="1">
      <c r="B210" s="13"/>
      <c r="Z210" s="13"/>
      <c r="AX210" s="13"/>
      <c r="BV210" s="13"/>
      <c r="CA210" s="13"/>
      <c r="CR210" s="13"/>
    </row>
    <row r="211" spans="2:96" ht="13.5" customHeight="1">
      <c r="B211" s="13"/>
      <c r="Z211" s="13"/>
      <c r="AX211" s="13"/>
      <c r="BV211" s="13"/>
      <c r="CA211" s="13"/>
      <c r="CR211" s="13"/>
    </row>
    <row r="212" spans="2:96" ht="13.5" customHeight="1">
      <c r="B212" s="13"/>
      <c r="AX212" s="13"/>
      <c r="BV212" s="13"/>
      <c r="CA212" s="13"/>
      <c r="CR212" s="13"/>
    </row>
    <row r="213" spans="2:96" ht="13.5" customHeight="1">
      <c r="B213" s="13"/>
      <c r="Z213" s="13"/>
      <c r="AX213" s="13"/>
      <c r="BV213" s="13"/>
      <c r="CA213" s="13"/>
      <c r="CR213" s="13"/>
    </row>
    <row r="214" spans="2:96">
      <c r="B214" s="13"/>
      <c r="AX214" s="13"/>
      <c r="BV214" s="13"/>
      <c r="CA214" s="13"/>
      <c r="CR214" s="13"/>
    </row>
    <row r="215" spans="2:96" ht="13.5" customHeight="1">
      <c r="B215" s="13"/>
      <c r="Z215" s="13"/>
      <c r="AX215" s="13"/>
      <c r="BV215" s="13"/>
      <c r="CA215" s="13"/>
      <c r="CR215" s="13"/>
    </row>
    <row r="216" spans="2:96">
      <c r="B216" s="13"/>
      <c r="Z216" s="13"/>
      <c r="AX216" s="13"/>
      <c r="BV216" s="13"/>
      <c r="CA216" s="13"/>
      <c r="CR216" s="13"/>
    </row>
    <row r="217" spans="2:96" ht="13.5" customHeight="1">
      <c r="Z217" s="13"/>
      <c r="AX217" s="13"/>
      <c r="BV217" s="13"/>
      <c r="CA217" s="13"/>
      <c r="CR217" s="13"/>
    </row>
    <row r="218" spans="2:96" ht="13.5" customHeight="1">
      <c r="B218" s="13"/>
      <c r="AX218" s="13"/>
      <c r="BV218" s="13"/>
      <c r="CA218" s="13"/>
      <c r="CR218" s="13"/>
    </row>
    <row r="219" spans="2:96" ht="36.75" customHeight="1">
      <c r="AX219" s="13"/>
      <c r="BV219" s="13"/>
      <c r="CA219" s="13"/>
      <c r="CR219" s="13"/>
    </row>
    <row r="220" spans="2:96">
      <c r="B220" s="13"/>
      <c r="AX220" s="13"/>
      <c r="BV220" s="13"/>
      <c r="CA220" s="13"/>
      <c r="CR220" s="13"/>
    </row>
    <row r="221" spans="2:96">
      <c r="B221" s="13"/>
      <c r="Z221" s="13"/>
      <c r="AX221" s="13"/>
      <c r="BV221" s="13"/>
      <c r="CA221" s="13"/>
      <c r="CR221" s="13"/>
    </row>
    <row r="222" spans="2:96">
      <c r="B222" s="13"/>
      <c r="Z222" s="13"/>
      <c r="AX222" s="13"/>
      <c r="BV222" s="13"/>
      <c r="CA222" s="13"/>
      <c r="CR222" s="13"/>
    </row>
    <row r="223" spans="2:96">
      <c r="Z223" s="13"/>
      <c r="AX223" s="13"/>
      <c r="BV223" s="13"/>
      <c r="CA223" s="13"/>
      <c r="CR223" s="13"/>
    </row>
    <row r="224" spans="2:96">
      <c r="Z224" s="13"/>
      <c r="AX224" s="13"/>
      <c r="CA224" s="13"/>
      <c r="CR224" s="13"/>
    </row>
    <row r="225" spans="2:96">
      <c r="Z225" s="13"/>
      <c r="AX225" s="13"/>
      <c r="BV225" s="13"/>
      <c r="CA225" s="13"/>
      <c r="CR225" s="13"/>
    </row>
    <row r="226" spans="2:96">
      <c r="Z226" s="13"/>
      <c r="AX226" s="13"/>
      <c r="CA226" s="13"/>
      <c r="CR226" s="13"/>
    </row>
    <row r="227" spans="2:96">
      <c r="B227" s="13"/>
      <c r="Z227" s="13"/>
      <c r="AX227" s="13"/>
      <c r="BV227" s="13"/>
      <c r="CA227" s="13"/>
      <c r="CR227" s="13"/>
    </row>
    <row r="228" spans="2:96">
      <c r="B228" s="13"/>
      <c r="Z228" s="13"/>
      <c r="AX228" s="13"/>
      <c r="BV228" s="13"/>
      <c r="CA228" s="13"/>
      <c r="CR228" s="13"/>
    </row>
    <row r="229" spans="2:96">
      <c r="B229" s="13"/>
      <c r="Z229" s="13"/>
      <c r="BV229" s="13"/>
      <c r="CA229" s="13"/>
      <c r="CR229" s="13"/>
    </row>
    <row r="230" spans="2:96">
      <c r="B230" s="13"/>
      <c r="Z230" s="13"/>
      <c r="AX230" s="13"/>
      <c r="CA230" s="13"/>
      <c r="CR230" s="13"/>
    </row>
    <row r="231" spans="2:96">
      <c r="B231" s="13"/>
      <c r="Z231" s="13"/>
      <c r="CA231" s="13"/>
      <c r="CR231" s="13"/>
    </row>
    <row r="232" spans="2:96">
      <c r="B232" s="13"/>
      <c r="Z232" s="13"/>
      <c r="AX232" s="13"/>
      <c r="CA232" s="13"/>
      <c r="CR232" s="13"/>
    </row>
    <row r="233" spans="2:96">
      <c r="B233" s="13"/>
      <c r="Z233" s="13"/>
      <c r="AX233" s="13"/>
      <c r="CA233" s="13"/>
      <c r="CR233" s="13"/>
    </row>
    <row r="234" spans="2:96">
      <c r="B234" s="13"/>
      <c r="Z234" s="13"/>
      <c r="AX234" s="13"/>
      <c r="CA234" s="13"/>
      <c r="CR234" s="13"/>
    </row>
    <row r="235" spans="2:96">
      <c r="B235" s="13"/>
      <c r="Z235" s="13"/>
      <c r="CA235" s="13"/>
      <c r="CR235" s="13"/>
    </row>
    <row r="236" spans="2:96">
      <c r="B236" s="13"/>
      <c r="Z236" s="13"/>
      <c r="CA236" s="13"/>
      <c r="CR236" s="13"/>
    </row>
    <row r="237" spans="2:96">
      <c r="B237" s="13"/>
      <c r="Z237" s="13"/>
      <c r="BV237" s="13"/>
      <c r="CA237" s="13"/>
      <c r="CR237" s="13"/>
    </row>
    <row r="238" spans="2:96">
      <c r="B238" s="13"/>
      <c r="Z238" s="13"/>
      <c r="BV238" s="13"/>
      <c r="CA238" s="13"/>
      <c r="CR238" s="13"/>
    </row>
    <row r="239" spans="2:96">
      <c r="B239" s="13"/>
      <c r="Z239" s="13"/>
      <c r="AX239" s="13"/>
      <c r="BV239" s="13"/>
      <c r="CA239" s="13"/>
      <c r="CR239" s="13"/>
    </row>
    <row r="240" spans="2:96">
      <c r="B240" s="13"/>
      <c r="Z240" s="13"/>
      <c r="AX240" s="13"/>
      <c r="BV240" s="13"/>
      <c r="CA240" s="13"/>
      <c r="CR240" s="13"/>
    </row>
    <row r="241" spans="2:96">
      <c r="B241" s="13"/>
      <c r="Z241" s="13"/>
      <c r="AX241" s="13"/>
      <c r="BV241" s="13"/>
      <c r="CA241" s="13"/>
      <c r="CR241" s="13"/>
    </row>
    <row r="242" spans="2:96">
      <c r="B242" s="13"/>
      <c r="Z242" s="13"/>
      <c r="AX242" s="13"/>
      <c r="BV242" s="13"/>
      <c r="CA242" s="13"/>
      <c r="CR242" s="13"/>
    </row>
    <row r="243" spans="2:96">
      <c r="B243" s="13"/>
      <c r="Z243" s="13"/>
      <c r="AX243" s="13"/>
      <c r="BV243" s="13"/>
      <c r="CA243" s="13"/>
      <c r="CR243" s="13"/>
    </row>
    <row r="244" spans="2:96">
      <c r="B244" s="13"/>
      <c r="Z244" s="13"/>
      <c r="AX244" s="13"/>
      <c r="BV244" s="13"/>
      <c r="CA244" s="13"/>
      <c r="CR244" s="13"/>
    </row>
    <row r="245" spans="2:96">
      <c r="B245" s="13"/>
      <c r="Z245" s="13"/>
      <c r="AX245" s="13"/>
      <c r="BV245" s="13"/>
      <c r="CA245" s="13"/>
      <c r="CR245" s="13"/>
    </row>
    <row r="246" spans="2:96">
      <c r="B246" s="13"/>
      <c r="Z246" s="13"/>
      <c r="AX246" s="13"/>
      <c r="BV246" s="13"/>
      <c r="CA246" s="13"/>
      <c r="CR246" s="13"/>
    </row>
    <row r="247" spans="2:96">
      <c r="B247" s="13"/>
      <c r="Z247" s="13"/>
      <c r="AX247" s="13"/>
      <c r="BV247" s="13"/>
      <c r="CA247" s="13"/>
      <c r="CR247" s="13"/>
    </row>
    <row r="248" spans="2:96">
      <c r="B248" s="13"/>
      <c r="Z248" s="13"/>
      <c r="AX248" s="13"/>
      <c r="BV248" s="13"/>
      <c r="CA248" s="13"/>
      <c r="CR248" s="13"/>
    </row>
    <row r="249" spans="2:96">
      <c r="B249" s="13"/>
      <c r="Z249" s="13"/>
      <c r="AX249" s="13"/>
      <c r="BV249" s="13"/>
      <c r="CA249" s="13"/>
      <c r="CR249" s="13"/>
    </row>
    <row r="250" spans="2:96">
      <c r="B250" s="13"/>
      <c r="Z250" s="13"/>
      <c r="AX250" s="13"/>
      <c r="BV250" s="13"/>
      <c r="CA250" s="13"/>
      <c r="CR250" s="13"/>
    </row>
    <row r="251" spans="2:96">
      <c r="B251" s="13"/>
      <c r="Z251" s="13"/>
      <c r="AX251" s="13"/>
      <c r="BV251" s="13"/>
      <c r="CA251" s="13"/>
      <c r="CR251" s="13"/>
    </row>
    <row r="252" spans="2:96">
      <c r="B252" s="13"/>
      <c r="Z252" s="13"/>
      <c r="AX252" s="13"/>
      <c r="BV252" s="13"/>
      <c r="CA252" s="13"/>
      <c r="CR252" s="13"/>
    </row>
    <row r="253" spans="2:96">
      <c r="B253" s="13"/>
      <c r="Z253" s="13"/>
      <c r="AX253" s="13"/>
      <c r="BV253" s="13"/>
      <c r="CA253" s="13"/>
      <c r="CR253" s="13"/>
    </row>
    <row r="254" spans="2:96">
      <c r="B254" s="13"/>
      <c r="Z254" s="13"/>
      <c r="AX254" s="13"/>
      <c r="BV254" s="13"/>
      <c r="CA254" s="13"/>
      <c r="CR254" s="13"/>
    </row>
    <row r="255" spans="2:96">
      <c r="B255" s="13"/>
      <c r="Z255" s="13"/>
      <c r="AX255" s="13"/>
      <c r="BV255" s="13"/>
      <c r="CA255" s="13"/>
      <c r="CR255" s="13"/>
    </row>
    <row r="256" spans="2:96">
      <c r="B256" s="13"/>
      <c r="Z256" s="13"/>
      <c r="AX256" s="13"/>
      <c r="BV256" s="13"/>
      <c r="CA256" s="13"/>
      <c r="CR256" s="13"/>
    </row>
    <row r="257" spans="2:96">
      <c r="B257" s="13"/>
      <c r="Z257" s="13"/>
      <c r="AX257" s="13"/>
      <c r="BV257" s="13"/>
      <c r="CA257" s="13"/>
      <c r="CR257" s="13"/>
    </row>
    <row r="258" spans="2:96">
      <c r="B258" s="13"/>
      <c r="Z258" s="13"/>
      <c r="AX258" s="13"/>
      <c r="BV258" s="13"/>
      <c r="CA258" s="13"/>
      <c r="CR258" s="13"/>
    </row>
    <row r="259" spans="2:96">
      <c r="B259" s="13"/>
      <c r="Z259" s="13"/>
      <c r="AX259" s="13"/>
      <c r="BV259" s="13"/>
      <c r="CA259" s="13"/>
      <c r="CR259" s="13"/>
    </row>
    <row r="260" spans="2:96">
      <c r="B260" s="13"/>
      <c r="Z260" s="13"/>
      <c r="AX260" s="13"/>
      <c r="BV260" s="13"/>
      <c r="CA260" s="13"/>
      <c r="CR260" s="13"/>
    </row>
    <row r="261" spans="2:96">
      <c r="B261" s="13"/>
      <c r="Z261" s="13"/>
      <c r="AX261" s="13"/>
      <c r="BV261" s="13"/>
      <c r="CA261" s="13"/>
      <c r="CR261" s="13"/>
    </row>
    <row r="262" spans="2:96">
      <c r="B262" s="13"/>
      <c r="Z262" s="13"/>
      <c r="AX262" s="13"/>
      <c r="BV262" s="13"/>
      <c r="CA262" s="13"/>
      <c r="CR262" s="13"/>
    </row>
    <row r="263" spans="2:96">
      <c r="B263" s="13"/>
      <c r="Z263" s="13"/>
      <c r="AX263" s="13"/>
      <c r="BV263" s="13"/>
      <c r="CA263" s="13"/>
      <c r="CR263" s="13"/>
    </row>
    <row r="264" spans="2:96">
      <c r="B264" s="13"/>
      <c r="Z264" s="13"/>
      <c r="AX264" s="13"/>
      <c r="BV264" s="13"/>
      <c r="CA264" s="13"/>
      <c r="CR264" s="13"/>
    </row>
    <row r="265" spans="2:96">
      <c r="B265" s="13"/>
      <c r="Z265" s="13"/>
      <c r="AX265" s="13"/>
      <c r="BV265" s="13"/>
      <c r="CA265" s="13"/>
      <c r="CR265" s="13"/>
    </row>
    <row r="266" spans="2:96">
      <c r="B266" s="13"/>
      <c r="AX266" s="13"/>
      <c r="BV266" s="13"/>
      <c r="CA266" s="13"/>
      <c r="CR266" s="13"/>
    </row>
    <row r="267" spans="2:96">
      <c r="B267" s="13"/>
      <c r="AX267" s="13"/>
      <c r="BV267" s="13"/>
      <c r="CA267" s="13"/>
      <c r="CR267" s="13"/>
    </row>
    <row r="268" spans="2:96">
      <c r="B268" s="13"/>
      <c r="AX268" s="13"/>
      <c r="BV268" s="13"/>
      <c r="CA268" s="13"/>
      <c r="CR268" s="13"/>
    </row>
    <row r="269" spans="2:96">
      <c r="B269" s="13"/>
      <c r="AX269" s="13"/>
      <c r="BV269" s="13"/>
      <c r="CA269" s="13"/>
      <c r="CR269" s="13"/>
    </row>
    <row r="270" spans="2:96">
      <c r="B270" s="13"/>
      <c r="AX270" s="13"/>
      <c r="BV270" s="13"/>
      <c r="CA270" s="13"/>
      <c r="CR270" s="13"/>
    </row>
    <row r="271" spans="2:96">
      <c r="B271" s="13"/>
      <c r="AX271" s="13"/>
      <c r="BV271" s="13"/>
      <c r="CA271" s="13"/>
      <c r="CR271" s="13"/>
    </row>
    <row r="272" spans="2:96">
      <c r="AX272" s="13"/>
      <c r="BV272" s="13"/>
      <c r="CA272" s="13"/>
      <c r="CR272" s="13"/>
    </row>
    <row r="273" spans="2:96">
      <c r="AX273" s="13"/>
      <c r="BV273" s="13"/>
      <c r="CA273" s="13"/>
      <c r="CR273" s="13"/>
    </row>
    <row r="274" spans="2:96">
      <c r="AX274" s="13"/>
      <c r="BV274" s="13"/>
      <c r="CA274" s="13"/>
      <c r="CR274" s="13"/>
    </row>
    <row r="275" spans="2:96">
      <c r="AX275" s="13"/>
      <c r="BV275" s="13"/>
      <c r="CA275" s="13"/>
      <c r="CR275" s="13"/>
    </row>
    <row r="276" spans="2:96">
      <c r="AX276" s="13"/>
      <c r="BV276" s="13"/>
      <c r="CA276" s="13"/>
      <c r="CR276" s="13"/>
    </row>
    <row r="277" spans="2:96">
      <c r="AX277" s="13"/>
      <c r="BV277" s="13"/>
      <c r="CA277" s="13"/>
      <c r="CR277" s="13"/>
    </row>
    <row r="278" spans="2:96">
      <c r="AX278" s="13"/>
      <c r="BV278" s="13"/>
      <c r="CA278" s="13"/>
      <c r="CR278" s="13"/>
    </row>
    <row r="279" spans="2:96">
      <c r="AX279" s="13"/>
      <c r="BV279" s="13"/>
      <c r="CA279" s="13"/>
      <c r="CR279" s="13"/>
    </row>
    <row r="280" spans="2:96">
      <c r="AX280" s="13"/>
      <c r="BV280" s="13"/>
      <c r="CA280" s="13"/>
      <c r="CR280" s="13"/>
    </row>
    <row r="281" spans="2:96">
      <c r="AX281" s="13"/>
      <c r="BV281" s="13"/>
      <c r="CA281" s="13"/>
      <c r="CR281" s="13"/>
    </row>
    <row r="282" spans="2:96">
      <c r="B282" s="13"/>
      <c r="G282" s="13"/>
      <c r="AX282" s="13"/>
      <c r="CA282" s="13"/>
      <c r="CR282" s="13"/>
    </row>
    <row r="283" spans="2:96">
      <c r="B283" s="13"/>
      <c r="G283" s="13"/>
      <c r="AX283" s="13"/>
      <c r="CA283" s="13"/>
      <c r="CR283" s="13"/>
    </row>
    <row r="284" spans="2:96">
      <c r="B284" s="13"/>
      <c r="G284" s="13"/>
      <c r="CA284" s="13"/>
      <c r="CR284" s="13"/>
    </row>
    <row r="285" spans="2:96">
      <c r="B285" s="13"/>
      <c r="G285" s="13"/>
      <c r="CA285" s="13"/>
      <c r="CR285" s="13"/>
    </row>
    <row r="286" spans="2:96">
      <c r="B286" s="13"/>
      <c r="G286" s="13"/>
      <c r="BV286" s="13"/>
      <c r="CA286" s="13"/>
      <c r="CR286" s="13"/>
    </row>
    <row r="287" spans="2:96">
      <c r="B287" s="13"/>
      <c r="G287" s="13"/>
      <c r="BV287" s="13"/>
      <c r="CA287" s="13"/>
      <c r="CR287" s="13"/>
    </row>
    <row r="288" spans="2:96">
      <c r="B288" s="13"/>
      <c r="G288" s="13"/>
      <c r="BV288" s="13"/>
      <c r="CA288" s="13"/>
      <c r="CR288" s="13"/>
    </row>
    <row r="289" spans="2:96">
      <c r="B289" s="13"/>
      <c r="G289" s="13"/>
      <c r="BV289" s="13"/>
      <c r="CA289" s="13"/>
      <c r="CR289" s="13"/>
    </row>
    <row r="290" spans="2:96">
      <c r="B290" s="13"/>
      <c r="G290" s="13"/>
      <c r="BV290" s="13"/>
      <c r="CA290" s="13"/>
      <c r="CR290" s="13"/>
    </row>
    <row r="291" spans="2:96">
      <c r="B291" s="13"/>
      <c r="G291" s="13"/>
      <c r="BV291" s="13"/>
      <c r="CA291" s="13"/>
      <c r="CR291" s="13"/>
    </row>
    <row r="292" spans="2:96">
      <c r="BV292" s="13"/>
      <c r="CA292" s="13"/>
      <c r="CR292" s="13"/>
    </row>
    <row r="293" spans="2:96">
      <c r="BV293" s="13"/>
      <c r="CA293" s="13"/>
      <c r="CR293" s="13"/>
    </row>
    <row r="294" spans="2:96">
      <c r="BV294" s="13"/>
      <c r="CA294" s="13"/>
      <c r="CR294" s="13"/>
    </row>
    <row r="295" spans="2:96">
      <c r="BV295" s="13"/>
      <c r="CA295" s="13"/>
      <c r="CR295" s="13"/>
    </row>
  </sheetData>
  <mergeCells count="2389">
    <mergeCell ref="CO59:CQ59"/>
    <mergeCell ref="CC60:CE60"/>
    <mergeCell ref="CF60:CG60"/>
    <mergeCell ref="CH60:CI60"/>
    <mergeCell ref="CJ68:CK68"/>
    <mergeCell ref="CJ70:CK70"/>
    <mergeCell ref="CL63:CN63"/>
    <mergeCell ref="CO63:CQ63"/>
    <mergeCell ref="CL66:CN66"/>
    <mergeCell ref="CO66:CQ66"/>
    <mergeCell ref="CL65:CN65"/>
    <mergeCell ref="CO65:CQ65"/>
    <mergeCell ref="CC72:CE72"/>
    <mergeCell ref="CF72:CG72"/>
    <mergeCell ref="CH70:CI70"/>
    <mergeCell ref="BX59:BZ61"/>
    <mergeCell ref="CC73:CE73"/>
    <mergeCell ref="CF73:CG73"/>
    <mergeCell ref="CH73:CI73"/>
    <mergeCell ref="CJ73:CK73"/>
    <mergeCell ref="CL73:CN73"/>
    <mergeCell ref="CO73:CQ73"/>
    <mergeCell ref="CF59:CG59"/>
    <mergeCell ref="CH59:CI59"/>
    <mergeCell ref="CJ59:CK59"/>
    <mergeCell ref="CL59:CN59"/>
    <mergeCell ref="CO62:CQ62"/>
    <mergeCell ref="CJ65:CK65"/>
    <mergeCell ref="CJ66:CK66"/>
    <mergeCell ref="CL64:CN64"/>
    <mergeCell ref="CO64:CQ64"/>
    <mergeCell ref="CH63:CI63"/>
    <mergeCell ref="BX85:BZ87"/>
    <mergeCell ref="CC87:CE87"/>
    <mergeCell ref="CF87:CG87"/>
    <mergeCell ref="CH87:CI87"/>
    <mergeCell ref="CJ87:CK87"/>
    <mergeCell ref="CL87:CN87"/>
    <mergeCell ref="CJ60:CK60"/>
    <mergeCell ref="CL60:CN60"/>
    <mergeCell ref="CO60:CQ60"/>
    <mergeCell ref="CC61:CE61"/>
    <mergeCell ref="CF61:CG61"/>
    <mergeCell ref="CH61:CI61"/>
    <mergeCell ref="CJ61:CK61"/>
    <mergeCell ref="CL61:CN61"/>
    <mergeCell ref="CO61:CQ61"/>
    <mergeCell ref="BX56:BZ58"/>
    <mergeCell ref="CC56:CE56"/>
    <mergeCell ref="CF56:CG56"/>
    <mergeCell ref="CH56:CI56"/>
    <mergeCell ref="CJ56:CK56"/>
    <mergeCell ref="CL56:CN56"/>
    <mergeCell ref="CO56:CQ56"/>
    <mergeCell ref="CC57:CE57"/>
    <mergeCell ref="CF57:CG57"/>
    <mergeCell ref="CH57:CI57"/>
    <mergeCell ref="CJ57:CK57"/>
    <mergeCell ref="CL57:CN57"/>
    <mergeCell ref="CO70:CQ70"/>
    <mergeCell ref="CH71:CI71"/>
    <mergeCell ref="CJ71:CK71"/>
    <mergeCell ref="CL71:CN71"/>
    <mergeCell ref="BX71:BZ73"/>
    <mergeCell ref="BJ23:BK23"/>
    <mergeCell ref="BL23:BM23"/>
    <mergeCell ref="BN23:BP23"/>
    <mergeCell ref="BQ23:BS23"/>
    <mergeCell ref="BN24:BP24"/>
    <mergeCell ref="BN39:BP39"/>
    <mergeCell ref="BQ39:BS39"/>
    <mergeCell ref="BH43:BI43"/>
    <mergeCell ref="BL45:BM45"/>
    <mergeCell ref="BN45:BP45"/>
    <mergeCell ref="BQ45:BS45"/>
    <mergeCell ref="BE32:BG32"/>
    <mergeCell ref="BH32:BI32"/>
    <mergeCell ref="BJ32:BK32"/>
    <mergeCell ref="BL32:BM32"/>
    <mergeCell ref="BN32:BP32"/>
    <mergeCell ref="BQ32:BS32"/>
    <mergeCell ref="BJ33:BK33"/>
    <mergeCell ref="BL33:BM33"/>
    <mergeCell ref="BN33:BP33"/>
    <mergeCell ref="BN35:BP35"/>
    <mergeCell ref="BN36:BP36"/>
    <mergeCell ref="BN29:BP29"/>
    <mergeCell ref="BE36:BG36"/>
    <mergeCell ref="BQ28:BS28"/>
    <mergeCell ref="BJ29:BK29"/>
    <mergeCell ref="BN44:BP44"/>
    <mergeCell ref="BQ44:BS44"/>
    <mergeCell ref="BQ29:BS29"/>
    <mergeCell ref="BJ35:BK35"/>
    <mergeCell ref="BL35:BM35"/>
    <mergeCell ref="BL36:BM36"/>
    <mergeCell ref="A1:Z1"/>
    <mergeCell ref="AA1:AM1"/>
    <mergeCell ref="D4:F4"/>
    <mergeCell ref="I4:T4"/>
    <mergeCell ref="U4:W4"/>
    <mergeCell ref="AB4:AD4"/>
    <mergeCell ref="AG4:AR4"/>
    <mergeCell ref="AL6:AM6"/>
    <mergeCell ref="AL7:AM7"/>
    <mergeCell ref="AB11:AD14"/>
    <mergeCell ref="AG11:AI11"/>
    <mergeCell ref="AN6:AO6"/>
    <mergeCell ref="AP6:AR6"/>
    <mergeCell ref="AS6:AU6"/>
    <mergeCell ref="AN7:AO7"/>
    <mergeCell ref="I7:K7"/>
    <mergeCell ref="L7:M7"/>
    <mergeCell ref="N7:O7"/>
    <mergeCell ref="P7:Q7"/>
    <mergeCell ref="R7:T7"/>
    <mergeCell ref="U7:W7"/>
    <mergeCell ref="AG7:AI7"/>
    <mergeCell ref="AJ7:AK7"/>
    <mergeCell ref="D8:F9"/>
    <mergeCell ref="I8:K8"/>
    <mergeCell ref="L8:M8"/>
    <mergeCell ref="N8:O8"/>
    <mergeCell ref="P8:Q8"/>
    <mergeCell ref="R8:T8"/>
    <mergeCell ref="AP7:AR7"/>
    <mergeCell ref="AS7:AU7"/>
    <mergeCell ref="C10:C21"/>
    <mergeCell ref="BQ10:BS10"/>
    <mergeCell ref="CC10:CE10"/>
    <mergeCell ref="CF10:CG10"/>
    <mergeCell ref="CO4:CQ4"/>
    <mergeCell ref="A5:A26"/>
    <mergeCell ref="C5:C9"/>
    <mergeCell ref="D5:F7"/>
    <mergeCell ref="I5:K5"/>
    <mergeCell ref="L5:M5"/>
    <mergeCell ref="N5:O5"/>
    <mergeCell ref="P5:Q5"/>
    <mergeCell ref="R5:T5"/>
    <mergeCell ref="U5:W5"/>
    <mergeCell ref="AS4:AU4"/>
    <mergeCell ref="AZ4:BB4"/>
    <mergeCell ref="BE4:BP4"/>
    <mergeCell ref="BQ4:BS4"/>
    <mergeCell ref="BX4:BZ4"/>
    <mergeCell ref="CC4:CN4"/>
    <mergeCell ref="CC6:CE6"/>
    <mergeCell ref="CF6:CG6"/>
    <mergeCell ref="CH6:CI6"/>
    <mergeCell ref="CJ6:CK6"/>
    <mergeCell ref="BE5:BG5"/>
    <mergeCell ref="BH5:BI5"/>
    <mergeCell ref="BJ5:BK5"/>
    <mergeCell ref="BL5:BM5"/>
    <mergeCell ref="BN5:BP5"/>
    <mergeCell ref="BQ5:BS5"/>
    <mergeCell ref="AN5:AO5"/>
    <mergeCell ref="AP5:AR5"/>
    <mergeCell ref="AS5:AU5"/>
    <mergeCell ref="CL6:CN6"/>
    <mergeCell ref="CO6:CQ6"/>
    <mergeCell ref="CL7:CN7"/>
    <mergeCell ref="CO7:CQ7"/>
    <mergeCell ref="CH8:CI8"/>
    <mergeCell ref="CJ8:CK8"/>
    <mergeCell ref="CL8:CN8"/>
    <mergeCell ref="CO8:CQ8"/>
    <mergeCell ref="CH9:CI9"/>
    <mergeCell ref="CJ9:CK9"/>
    <mergeCell ref="CL9:CN9"/>
    <mergeCell ref="CO9:CQ9"/>
    <mergeCell ref="CH10:CI10"/>
    <mergeCell ref="CJ10:CK10"/>
    <mergeCell ref="CL10:CN10"/>
    <mergeCell ref="CO10:CQ10"/>
    <mergeCell ref="BN10:BP10"/>
    <mergeCell ref="BN9:BP9"/>
    <mergeCell ref="BQ9:BS9"/>
    <mergeCell ref="BW9:BW10"/>
    <mergeCell ref="CC9:CE9"/>
    <mergeCell ref="CF9:CG9"/>
    <mergeCell ref="BN7:BP7"/>
    <mergeCell ref="BQ7:BS7"/>
    <mergeCell ref="BW7:BW8"/>
    <mergeCell ref="BX7:BZ8"/>
    <mergeCell ref="CC7:CE7"/>
    <mergeCell ref="CF7:CG7"/>
    <mergeCell ref="BN8:BP8"/>
    <mergeCell ref="BQ8:BS8"/>
    <mergeCell ref="CC8:CE8"/>
    <mergeCell ref="CF8:CG8"/>
    <mergeCell ref="BE6:BG6"/>
    <mergeCell ref="BH6:BI6"/>
    <mergeCell ref="BJ6:BK6"/>
    <mergeCell ref="BL6:BM6"/>
    <mergeCell ref="BN6:BP6"/>
    <mergeCell ref="BQ6:BS6"/>
    <mergeCell ref="CL5:CN5"/>
    <mergeCell ref="CO5:CQ5"/>
    <mergeCell ref="I6:K6"/>
    <mergeCell ref="L6:M6"/>
    <mergeCell ref="N6:O6"/>
    <mergeCell ref="P6:Q6"/>
    <mergeCell ref="R6:T6"/>
    <mergeCell ref="U6:W6"/>
    <mergeCell ref="AG6:AI6"/>
    <mergeCell ref="AJ6:AK6"/>
    <mergeCell ref="BU5:BU10"/>
    <mergeCell ref="BW5:BW6"/>
    <mergeCell ref="CC5:CE5"/>
    <mergeCell ref="CF5:CG5"/>
    <mergeCell ref="CH5:CI5"/>
    <mergeCell ref="CJ5:CK5"/>
    <mergeCell ref="CH7:CI7"/>
    <mergeCell ref="CJ7:CK7"/>
    <mergeCell ref="R9:T9"/>
    <mergeCell ref="U9:W9"/>
    <mergeCell ref="AP8:AR8"/>
    <mergeCell ref="AS8:AU8"/>
    <mergeCell ref="BE8:BG8"/>
    <mergeCell ref="BH8:BI8"/>
    <mergeCell ref="BJ8:BK8"/>
    <mergeCell ref="BL8:BM8"/>
    <mergeCell ref="BE7:BG7"/>
    <mergeCell ref="BH7:BI7"/>
    <mergeCell ref="BJ7:BK7"/>
    <mergeCell ref="BL7:BM7"/>
    <mergeCell ref="Y5:Y26"/>
    <mergeCell ref="AA5:AA14"/>
    <mergeCell ref="AB5:AD7"/>
    <mergeCell ref="AG5:AI5"/>
    <mergeCell ref="AJ5:AK5"/>
    <mergeCell ref="AL5:AM5"/>
    <mergeCell ref="I9:K9"/>
    <mergeCell ref="L9:M9"/>
    <mergeCell ref="N9:O9"/>
    <mergeCell ref="P9:Q9"/>
    <mergeCell ref="U8:W8"/>
    <mergeCell ref="AB8:AD10"/>
    <mergeCell ref="AG8:AI8"/>
    <mergeCell ref="AJ8:AK8"/>
    <mergeCell ref="AL8:AM8"/>
    <mergeCell ref="AN8:AO8"/>
    <mergeCell ref="AG9:AI9"/>
    <mergeCell ref="AJ9:AK9"/>
    <mergeCell ref="AL9:AM9"/>
    <mergeCell ref="AN9:AO9"/>
    <mergeCell ref="BJ10:BK10"/>
    <mergeCell ref="BL10:BM10"/>
    <mergeCell ref="R15:T15"/>
    <mergeCell ref="AA15:AA24"/>
    <mergeCell ref="BJ24:BK24"/>
    <mergeCell ref="BL24:BM24"/>
    <mergeCell ref="BL17:BM17"/>
    <mergeCell ref="I21:K21"/>
    <mergeCell ref="L10:M10"/>
    <mergeCell ref="N10:O10"/>
    <mergeCell ref="P10:Q10"/>
    <mergeCell ref="BL9:BM9"/>
    <mergeCell ref="AP9:AR9"/>
    <mergeCell ref="AS9:AU9"/>
    <mergeCell ref="AZ9:BB11"/>
    <mergeCell ref="BE9:BG9"/>
    <mergeCell ref="BH9:BI9"/>
    <mergeCell ref="BJ9:BK9"/>
    <mergeCell ref="AP10:AR10"/>
    <mergeCell ref="AS10:AU10"/>
    <mergeCell ref="BE10:BG10"/>
    <mergeCell ref="BH10:BI10"/>
    <mergeCell ref="AN11:AO11"/>
    <mergeCell ref="AP11:AR11"/>
    <mergeCell ref="AS11:AU11"/>
    <mergeCell ref="BE11:BG11"/>
    <mergeCell ref="R10:T10"/>
    <mergeCell ref="U10:W10"/>
    <mergeCell ref="AG10:AI10"/>
    <mergeCell ref="AJ10:AK10"/>
    <mergeCell ref="AL10:AM10"/>
    <mergeCell ref="AN10:AO10"/>
    <mergeCell ref="L11:M11"/>
    <mergeCell ref="N11:O11"/>
    <mergeCell ref="P11:Q11"/>
    <mergeCell ref="R11:T11"/>
    <mergeCell ref="U11:W11"/>
    <mergeCell ref="AW5:AW26"/>
    <mergeCell ref="AY5:AY14"/>
    <mergeCell ref="AZ5:BB8"/>
    <mergeCell ref="CL11:CN11"/>
    <mergeCell ref="CO11:CQ11"/>
    <mergeCell ref="I12:K12"/>
    <mergeCell ref="L12:M12"/>
    <mergeCell ref="N12:O12"/>
    <mergeCell ref="P12:Q12"/>
    <mergeCell ref="R12:T12"/>
    <mergeCell ref="U12:W12"/>
    <mergeCell ref="AG12:AI12"/>
    <mergeCell ref="AJ12:AK12"/>
    <mergeCell ref="BX11:BZ14"/>
    <mergeCell ref="CC11:CE11"/>
    <mergeCell ref="CF11:CG11"/>
    <mergeCell ref="CH11:CI11"/>
    <mergeCell ref="CJ11:CK11"/>
    <mergeCell ref="CC13:CE13"/>
    <mergeCell ref="CF13:CG13"/>
    <mergeCell ref="CH13:CI13"/>
    <mergeCell ref="CJ13:CK13"/>
    <mergeCell ref="BH11:BI11"/>
    <mergeCell ref="BJ11:BK11"/>
    <mergeCell ref="BL11:BM11"/>
    <mergeCell ref="I11:K11"/>
    <mergeCell ref="AZ12:BB13"/>
    <mergeCell ref="CO13:CQ13"/>
    <mergeCell ref="BE13:BG13"/>
    <mergeCell ref="BH13:BI13"/>
    <mergeCell ref="BJ13:BK13"/>
    <mergeCell ref="BL13:BM13"/>
    <mergeCell ref="BN13:BP13"/>
    <mergeCell ref="BQ13:BS13"/>
    <mergeCell ref="CO12:CQ12"/>
    <mergeCell ref="BH12:BI12"/>
    <mergeCell ref="BJ12:BK12"/>
    <mergeCell ref="BL12:BM12"/>
    <mergeCell ref="BN12:BP12"/>
    <mergeCell ref="AJ11:AK11"/>
    <mergeCell ref="AL11:AM11"/>
    <mergeCell ref="CC12:CE12"/>
    <mergeCell ref="D13:F15"/>
    <mergeCell ref="I13:K13"/>
    <mergeCell ref="L13:M13"/>
    <mergeCell ref="N13:O13"/>
    <mergeCell ref="P13:Q13"/>
    <mergeCell ref="R13:T13"/>
    <mergeCell ref="U13:W13"/>
    <mergeCell ref="AG13:AI13"/>
    <mergeCell ref="AJ13:AK13"/>
    <mergeCell ref="BQ12:BS12"/>
    <mergeCell ref="I14:K14"/>
    <mergeCell ref="L14:M14"/>
    <mergeCell ref="N14:O14"/>
    <mergeCell ref="P14:Q14"/>
    <mergeCell ref="R14:T14"/>
    <mergeCell ref="U14:W14"/>
    <mergeCell ref="AG14:AI14"/>
    <mergeCell ref="AJ14:AK14"/>
    <mergeCell ref="I15:K15"/>
    <mergeCell ref="L15:M15"/>
    <mergeCell ref="N15:O15"/>
    <mergeCell ref="P15:Q15"/>
    <mergeCell ref="D10:F12"/>
    <mergeCell ref="I10:K10"/>
    <mergeCell ref="BN11:BP11"/>
    <mergeCell ref="D18:F21"/>
    <mergeCell ref="I18:K18"/>
    <mergeCell ref="L18:M18"/>
    <mergeCell ref="N18:O18"/>
    <mergeCell ref="P18:Q18"/>
    <mergeCell ref="CF12:CG12"/>
    <mergeCell ref="CH12:CI12"/>
    <mergeCell ref="CJ12:CK12"/>
    <mergeCell ref="CL12:CN12"/>
    <mergeCell ref="AL12:AM12"/>
    <mergeCell ref="AN12:AO12"/>
    <mergeCell ref="AP12:AR12"/>
    <mergeCell ref="AS12:AU12"/>
    <mergeCell ref="BE12:BG12"/>
    <mergeCell ref="AL13:AM13"/>
    <mergeCell ref="AN13:AO13"/>
    <mergeCell ref="AP13:AR13"/>
    <mergeCell ref="AS13:AU13"/>
    <mergeCell ref="CL13:CN13"/>
    <mergeCell ref="CC16:CE16"/>
    <mergeCell ref="AJ18:AK18"/>
    <mergeCell ref="AL18:AM18"/>
    <mergeCell ref="AN18:AO18"/>
    <mergeCell ref="AP18:AR18"/>
    <mergeCell ref="AS18:AU18"/>
    <mergeCell ref="BE16:BG16"/>
    <mergeCell ref="BH16:BI16"/>
    <mergeCell ref="AG21:AI21"/>
    <mergeCell ref="BN14:BP14"/>
    <mergeCell ref="BQ14:BS14"/>
    <mergeCell ref="CC14:CE14"/>
    <mergeCell ref="CF14:CG14"/>
    <mergeCell ref="BQ11:BS11"/>
    <mergeCell ref="CH14:CI14"/>
    <mergeCell ref="CJ14:CK14"/>
    <mergeCell ref="CL14:CN14"/>
    <mergeCell ref="CO14:CQ14"/>
    <mergeCell ref="P16:Q16"/>
    <mergeCell ref="BJ15:BK15"/>
    <mergeCell ref="BL15:BM15"/>
    <mergeCell ref="BN15:BP15"/>
    <mergeCell ref="BQ15:BS15"/>
    <mergeCell ref="BX15:BZ17"/>
    <mergeCell ref="CC15:CE15"/>
    <mergeCell ref="BJ16:BK16"/>
    <mergeCell ref="BL16:BM16"/>
    <mergeCell ref="BN16:BP16"/>
    <mergeCell ref="BQ16:BS16"/>
    <mergeCell ref="AP15:AR15"/>
    <mergeCell ref="AS15:AU15"/>
    <mergeCell ref="AY15:AY26"/>
    <mergeCell ref="AZ15:BB17"/>
    <mergeCell ref="BE15:BG15"/>
    <mergeCell ref="BH15:BI15"/>
    <mergeCell ref="AP16:AR16"/>
    <mergeCell ref="AS16:AU16"/>
    <mergeCell ref="CH18:CI18"/>
    <mergeCell ref="CJ18:CK18"/>
    <mergeCell ref="CL18:CN18"/>
    <mergeCell ref="CH20:CI20"/>
    <mergeCell ref="CJ20:CK20"/>
    <mergeCell ref="U15:W15"/>
    <mergeCell ref="BJ14:BK14"/>
    <mergeCell ref="BL14:BM14"/>
    <mergeCell ref="AL14:AM14"/>
    <mergeCell ref="AN14:AO14"/>
    <mergeCell ref="AP14:AR14"/>
    <mergeCell ref="AS14:AU14"/>
    <mergeCell ref="BE14:BG14"/>
    <mergeCell ref="BH14:BI14"/>
    <mergeCell ref="AB15:AD17"/>
    <mergeCell ref="AG15:AI15"/>
    <mergeCell ref="AJ15:AK15"/>
    <mergeCell ref="AL15:AM15"/>
    <mergeCell ref="AN15:AO15"/>
    <mergeCell ref="AG17:AI17"/>
    <mergeCell ref="AJ17:AK17"/>
    <mergeCell ref="AL17:AM17"/>
    <mergeCell ref="CF16:CG16"/>
    <mergeCell ref="BN17:BP17"/>
    <mergeCell ref="BQ17:BS17"/>
    <mergeCell ref="CC17:CE17"/>
    <mergeCell ref="L21:M21"/>
    <mergeCell ref="N21:O21"/>
    <mergeCell ref="P21:Q21"/>
    <mergeCell ref="R21:T21"/>
    <mergeCell ref="CH16:CI16"/>
    <mergeCell ref="CJ16:CK16"/>
    <mergeCell ref="CL16:CN16"/>
    <mergeCell ref="BJ17:BK17"/>
    <mergeCell ref="CC18:CE18"/>
    <mergeCell ref="CO16:CQ16"/>
    <mergeCell ref="R16:T16"/>
    <mergeCell ref="U16:W16"/>
    <mergeCell ref="AG16:AI16"/>
    <mergeCell ref="AJ16:AK16"/>
    <mergeCell ref="AL16:AM16"/>
    <mergeCell ref="AN16:AO16"/>
    <mergeCell ref="CF15:CG15"/>
    <mergeCell ref="CH15:CI15"/>
    <mergeCell ref="CJ15:CK15"/>
    <mergeCell ref="CL15:CN15"/>
    <mergeCell ref="CO15:CQ15"/>
    <mergeCell ref="CL17:CN17"/>
    <mergeCell ref="CO17:CQ17"/>
    <mergeCell ref="AZ18:BB19"/>
    <mergeCell ref="BE18:BG18"/>
    <mergeCell ref="BH18:BI18"/>
    <mergeCell ref="BJ18:BK18"/>
    <mergeCell ref="BL18:BM18"/>
    <mergeCell ref="BN18:BP18"/>
    <mergeCell ref="BJ19:BK19"/>
    <mergeCell ref="BL19:BM19"/>
    <mergeCell ref="BN19:BP19"/>
    <mergeCell ref="BE19:BG19"/>
    <mergeCell ref="BH19:BI19"/>
    <mergeCell ref="I19:K19"/>
    <mergeCell ref="L19:M19"/>
    <mergeCell ref="N19:O19"/>
    <mergeCell ref="P19:Q19"/>
    <mergeCell ref="BE20:BG20"/>
    <mergeCell ref="BH20:BI20"/>
    <mergeCell ref="BJ20:BK20"/>
    <mergeCell ref="CF18:CG18"/>
    <mergeCell ref="CF17:CG17"/>
    <mergeCell ref="CH17:CI17"/>
    <mergeCell ref="CJ17:CK17"/>
    <mergeCell ref="AP17:AR17"/>
    <mergeCell ref="AS17:AU17"/>
    <mergeCell ref="BE17:BG17"/>
    <mergeCell ref="BH17:BI17"/>
    <mergeCell ref="I17:K17"/>
    <mergeCell ref="L17:M17"/>
    <mergeCell ref="N17:O17"/>
    <mergeCell ref="P17:Q17"/>
    <mergeCell ref="R17:T17"/>
    <mergeCell ref="U17:W17"/>
    <mergeCell ref="BQ18:BS18"/>
    <mergeCell ref="R19:T19"/>
    <mergeCell ref="U19:W19"/>
    <mergeCell ref="AG19:AI19"/>
    <mergeCell ref="AJ19:AK19"/>
    <mergeCell ref="AN17:AO17"/>
    <mergeCell ref="AG18:AI18"/>
    <mergeCell ref="R18:T18"/>
    <mergeCell ref="U18:W18"/>
    <mergeCell ref="CC19:CE19"/>
    <mergeCell ref="CF19:CG19"/>
    <mergeCell ref="CH19:CI19"/>
    <mergeCell ref="CJ19:CK19"/>
    <mergeCell ref="BE21:BG21"/>
    <mergeCell ref="BH21:BI21"/>
    <mergeCell ref="BJ21:BK21"/>
    <mergeCell ref="BL21:BM21"/>
    <mergeCell ref="BN21:BP21"/>
    <mergeCell ref="BQ21:BS21"/>
    <mergeCell ref="AJ21:AK21"/>
    <mergeCell ref="AL21:AM21"/>
    <mergeCell ref="AN21:AO21"/>
    <mergeCell ref="AP21:AR21"/>
    <mergeCell ref="AS21:AU21"/>
    <mergeCell ref="BX18:BZ20"/>
    <mergeCell ref="D16:F17"/>
    <mergeCell ref="I16:K16"/>
    <mergeCell ref="L16:M16"/>
    <mergeCell ref="N16:O16"/>
    <mergeCell ref="BQ19:BS19"/>
    <mergeCell ref="I20:K20"/>
    <mergeCell ref="L20:M20"/>
    <mergeCell ref="N20:O20"/>
    <mergeCell ref="P20:Q20"/>
    <mergeCell ref="R20:T20"/>
    <mergeCell ref="U20:W20"/>
    <mergeCell ref="AG20:AI20"/>
    <mergeCell ref="AL19:AM19"/>
    <mergeCell ref="AN19:AO19"/>
    <mergeCell ref="AP19:AR19"/>
    <mergeCell ref="AS19:AU19"/>
    <mergeCell ref="CC21:CE21"/>
    <mergeCell ref="U24:W24"/>
    <mergeCell ref="AG24:AI24"/>
    <mergeCell ref="AJ24:AK24"/>
    <mergeCell ref="AL24:AM24"/>
    <mergeCell ref="AN24:AO24"/>
    <mergeCell ref="CL20:CN20"/>
    <mergeCell ref="CL19:CN19"/>
    <mergeCell ref="CO19:CQ19"/>
    <mergeCell ref="I23:K23"/>
    <mergeCell ref="L23:M23"/>
    <mergeCell ref="N23:O23"/>
    <mergeCell ref="P23:Q23"/>
    <mergeCell ref="R23:T23"/>
    <mergeCell ref="AG23:AI23"/>
    <mergeCell ref="AJ23:AK23"/>
    <mergeCell ref="AL23:AM23"/>
    <mergeCell ref="BE22:BG22"/>
    <mergeCell ref="BH22:BI22"/>
    <mergeCell ref="BJ22:BK22"/>
    <mergeCell ref="BL22:BM22"/>
    <mergeCell ref="BN22:BP22"/>
    <mergeCell ref="BQ22:BS22"/>
    <mergeCell ref="BW11:BW25"/>
    <mergeCell ref="BL20:BM20"/>
    <mergeCell ref="BN20:BP20"/>
    <mergeCell ref="BQ20:BS20"/>
    <mergeCell ref="AJ20:AK20"/>
    <mergeCell ref="AL20:AM20"/>
    <mergeCell ref="AN20:AO20"/>
    <mergeCell ref="AP20:AR20"/>
    <mergeCell ref="AS20:AU20"/>
    <mergeCell ref="I22:K22"/>
    <mergeCell ref="L22:M22"/>
    <mergeCell ref="N22:O22"/>
    <mergeCell ref="P22:Q22"/>
    <mergeCell ref="R22:T22"/>
    <mergeCell ref="AB22:AD24"/>
    <mergeCell ref="AG22:AI22"/>
    <mergeCell ref="AJ22:AK22"/>
    <mergeCell ref="AL22:AM22"/>
    <mergeCell ref="I24:K24"/>
    <mergeCell ref="L24:M24"/>
    <mergeCell ref="N24:O24"/>
    <mergeCell ref="P24:Q24"/>
    <mergeCell ref="R24:T24"/>
    <mergeCell ref="AN23:AO23"/>
    <mergeCell ref="AP23:AR23"/>
    <mergeCell ref="AS23:AU23"/>
    <mergeCell ref="AS24:AU24"/>
    <mergeCell ref="AN22:AO22"/>
    <mergeCell ref="AP22:AR22"/>
    <mergeCell ref="AS22:AU22"/>
    <mergeCell ref="U21:W21"/>
    <mergeCell ref="AB18:AD21"/>
    <mergeCell ref="CO20:CQ20"/>
    <mergeCell ref="CV23:CX23"/>
    <mergeCell ref="CH21:CI21"/>
    <mergeCell ref="CJ21:CK21"/>
    <mergeCell ref="CL21:CN21"/>
    <mergeCell ref="CO21:CQ21"/>
    <mergeCell ref="BH25:BI25"/>
    <mergeCell ref="BJ25:BK25"/>
    <mergeCell ref="BL25:BM25"/>
    <mergeCell ref="BN25:BP25"/>
    <mergeCell ref="BQ25:BS25"/>
    <mergeCell ref="BE26:BG26"/>
    <mergeCell ref="BH26:BI26"/>
    <mergeCell ref="BJ26:BK26"/>
    <mergeCell ref="BL26:BM26"/>
    <mergeCell ref="BN26:BP26"/>
    <mergeCell ref="BQ26:BS26"/>
    <mergeCell ref="CF22:CG22"/>
    <mergeCell ref="CH22:CI22"/>
    <mergeCell ref="CJ22:CK22"/>
    <mergeCell ref="CL22:CN22"/>
    <mergeCell ref="CO22:CQ22"/>
    <mergeCell ref="CC20:CE20"/>
    <mergeCell ref="CF20:CG20"/>
    <mergeCell ref="CH23:CI23"/>
    <mergeCell ref="CJ23:CK23"/>
    <mergeCell ref="AG25:AI25"/>
    <mergeCell ref="AJ25:AK25"/>
    <mergeCell ref="AL25:AM25"/>
    <mergeCell ref="CO18:CQ18"/>
    <mergeCell ref="P25:Q25"/>
    <mergeCell ref="R25:T25"/>
    <mergeCell ref="BE25:BG25"/>
    <mergeCell ref="I25:K25"/>
    <mergeCell ref="L25:M25"/>
    <mergeCell ref="N25:O25"/>
    <mergeCell ref="AZ25:BB26"/>
    <mergeCell ref="R26:T26"/>
    <mergeCell ref="U26:W26"/>
    <mergeCell ref="AG26:AI26"/>
    <mergeCell ref="AJ26:AK26"/>
    <mergeCell ref="AL26:AM26"/>
    <mergeCell ref="AN26:AO26"/>
    <mergeCell ref="A27:A48"/>
    <mergeCell ref="C27:C37"/>
    <mergeCell ref="D27:F30"/>
    <mergeCell ref="I27:K27"/>
    <mergeCell ref="L27:M27"/>
    <mergeCell ref="N27:O27"/>
    <mergeCell ref="AS28:AU28"/>
    <mergeCell ref="BE28:BG28"/>
    <mergeCell ref="Y27:Y37"/>
    <mergeCell ref="AA27:AA30"/>
    <mergeCell ref="U31:W31"/>
    <mergeCell ref="AA31:AA34"/>
    <mergeCell ref="AB31:AD34"/>
    <mergeCell ref="U32:W32"/>
    <mergeCell ref="U34:W34"/>
    <mergeCell ref="AG34:AI34"/>
    <mergeCell ref="D26:F26"/>
    <mergeCell ref="I29:K29"/>
    <mergeCell ref="L29:M29"/>
    <mergeCell ref="CO32:CQ32"/>
    <mergeCell ref="AB29:AD30"/>
    <mergeCell ref="AB27:AD28"/>
    <mergeCell ref="I30:K30"/>
    <mergeCell ref="N26:O26"/>
    <mergeCell ref="P26:Q26"/>
    <mergeCell ref="BE39:BG39"/>
    <mergeCell ref="BH39:BI39"/>
    <mergeCell ref="AG27:AI27"/>
    <mergeCell ref="AJ27:AK27"/>
    <mergeCell ref="AL27:AM27"/>
    <mergeCell ref="AN27:AO27"/>
    <mergeCell ref="AP27:AR27"/>
    <mergeCell ref="AS27:AU27"/>
    <mergeCell ref="R30:T30"/>
    <mergeCell ref="BL29:BM29"/>
    <mergeCell ref="CF28:CG28"/>
    <mergeCell ref="CH28:CI28"/>
    <mergeCell ref="AJ28:AK28"/>
    <mergeCell ref="AL28:AM28"/>
    <mergeCell ref="AN28:AO28"/>
    <mergeCell ref="AP28:AR28"/>
    <mergeCell ref="BH38:BI38"/>
    <mergeCell ref="CH30:CI30"/>
    <mergeCell ref="CC32:CE32"/>
    <mergeCell ref="CF32:CG32"/>
    <mergeCell ref="CH32:CI32"/>
    <mergeCell ref="N35:O35"/>
    <mergeCell ref="P35:Q35"/>
    <mergeCell ref="R35:T35"/>
    <mergeCell ref="U35:W35"/>
    <mergeCell ref="R32:T32"/>
    <mergeCell ref="CJ33:CK33"/>
    <mergeCell ref="CL33:CN33"/>
    <mergeCell ref="CC28:CE28"/>
    <mergeCell ref="AP32:AR32"/>
    <mergeCell ref="AS32:AU32"/>
    <mergeCell ref="AN30:AO30"/>
    <mergeCell ref="AP30:AR30"/>
    <mergeCell ref="AS30:AU30"/>
    <mergeCell ref="CH31:CI31"/>
    <mergeCell ref="AJ32:AK32"/>
    <mergeCell ref="CH33:CI33"/>
    <mergeCell ref="BX33:BZ37"/>
    <mergeCell ref="BW33:BW49"/>
    <mergeCell ref="BU33:BU55"/>
    <mergeCell ref="CF27:CG27"/>
    <mergeCell ref="CH27:CI27"/>
    <mergeCell ref="N29:O29"/>
    <mergeCell ref="P29:Q29"/>
    <mergeCell ref="R29:T29"/>
    <mergeCell ref="U29:W29"/>
    <mergeCell ref="AG29:AI29"/>
    <mergeCell ref="BL28:BM28"/>
    <mergeCell ref="BN28:BP28"/>
    <mergeCell ref="BX26:BZ28"/>
    <mergeCell ref="CC26:CE26"/>
    <mergeCell ref="CF26:CG26"/>
    <mergeCell ref="BN31:BP31"/>
    <mergeCell ref="BQ31:BS31"/>
    <mergeCell ref="BX31:BZ32"/>
    <mergeCell ref="CC31:CE31"/>
    <mergeCell ref="AP26:AR26"/>
    <mergeCell ref="AS26:AU26"/>
    <mergeCell ref="AL32:AM32"/>
    <mergeCell ref="CF31:CG31"/>
    <mergeCell ref="I26:K26"/>
    <mergeCell ref="L26:M26"/>
    <mergeCell ref="L30:M30"/>
    <mergeCell ref="N30:O30"/>
    <mergeCell ref="P30:Q30"/>
    <mergeCell ref="I28:K28"/>
    <mergeCell ref="L28:M28"/>
    <mergeCell ref="N28:O28"/>
    <mergeCell ref="P28:Q28"/>
    <mergeCell ref="R28:T28"/>
    <mergeCell ref="U28:W28"/>
    <mergeCell ref="AG28:AI28"/>
    <mergeCell ref="BL27:BM27"/>
    <mergeCell ref="CC27:CE27"/>
    <mergeCell ref="CL29:CN29"/>
    <mergeCell ref="CL31:CN31"/>
    <mergeCell ref="U30:W30"/>
    <mergeCell ref="AN32:AO32"/>
    <mergeCell ref="P27:Q27"/>
    <mergeCell ref="R27:T27"/>
    <mergeCell ref="U27:W27"/>
    <mergeCell ref="AP29:AR29"/>
    <mergeCell ref="AS29:AU29"/>
    <mergeCell ref="CJ28:CK28"/>
    <mergeCell ref="CL28:CN28"/>
    <mergeCell ref="CL25:CN25"/>
    <mergeCell ref="CO25:CQ25"/>
    <mergeCell ref="CC36:CE36"/>
    <mergeCell ref="BL44:BM44"/>
    <mergeCell ref="BL42:BM42"/>
    <mergeCell ref="BN42:BP42"/>
    <mergeCell ref="CJ43:CK43"/>
    <mergeCell ref="CL42:CN42"/>
    <mergeCell ref="BQ42:BS42"/>
    <mergeCell ref="AJ43:AK43"/>
    <mergeCell ref="AL43:AM43"/>
    <mergeCell ref="AN43:AO43"/>
    <mergeCell ref="AP43:AR43"/>
    <mergeCell ref="CH34:CI34"/>
    <mergeCell ref="CC37:CE37"/>
    <mergeCell ref="CO29:CQ29"/>
    <mergeCell ref="AZ50:BB52"/>
    <mergeCell ref="BJ47:BK47"/>
    <mergeCell ref="BH51:BI51"/>
    <mergeCell ref="BJ51:BK51"/>
    <mergeCell ref="BL51:BM51"/>
    <mergeCell ref="BN51:BP51"/>
    <mergeCell ref="BQ51:BS51"/>
    <mergeCell ref="CO36:CQ36"/>
    <mergeCell ref="CF42:CG42"/>
    <mergeCell ref="CH42:CI42"/>
    <mergeCell ref="CF40:CG40"/>
    <mergeCell ref="CL43:CN43"/>
    <mergeCell ref="AJ30:AK30"/>
    <mergeCell ref="BU11:BU32"/>
    <mergeCell ref="CH29:CI29"/>
    <mergeCell ref="AL30:AM30"/>
    <mergeCell ref="CO28:CQ28"/>
    <mergeCell ref="CJ27:CK27"/>
    <mergeCell ref="CL27:CN27"/>
    <mergeCell ref="CJ30:CK30"/>
    <mergeCell ref="CL30:CN30"/>
    <mergeCell ref="CO30:CQ30"/>
    <mergeCell ref="CJ32:CK32"/>
    <mergeCell ref="CL32:CN32"/>
    <mergeCell ref="AN25:AO25"/>
    <mergeCell ref="AP25:AR25"/>
    <mergeCell ref="AS25:AU25"/>
    <mergeCell ref="AP24:AR24"/>
    <mergeCell ref="BE23:BG23"/>
    <mergeCell ref="BH23:BI23"/>
    <mergeCell ref="BE24:BG24"/>
    <mergeCell ref="BH24:BI24"/>
    <mergeCell ref="CO26:CQ26"/>
    <mergeCell ref="CO27:CQ27"/>
    <mergeCell ref="BE29:BG29"/>
    <mergeCell ref="CJ31:CK31"/>
    <mergeCell ref="CO31:CQ31"/>
    <mergeCell ref="CO23:CQ23"/>
    <mergeCell ref="CC24:CE24"/>
    <mergeCell ref="CF24:CG24"/>
    <mergeCell ref="CL24:CN24"/>
    <mergeCell ref="CO24:CQ24"/>
    <mergeCell ref="CC25:CE25"/>
    <mergeCell ref="CF25:CG25"/>
    <mergeCell ref="CC23:CE23"/>
    <mergeCell ref="CF23:CG23"/>
    <mergeCell ref="CL23:CN23"/>
    <mergeCell ref="BX21:BZ25"/>
    <mergeCell ref="R33:T33"/>
    <mergeCell ref="U33:W33"/>
    <mergeCell ref="CF21:CG21"/>
    <mergeCell ref="AZ20:BB24"/>
    <mergeCell ref="BQ24:BS24"/>
    <mergeCell ref="AG32:AI32"/>
    <mergeCell ref="CJ29:CK29"/>
    <mergeCell ref="AS34:AU34"/>
    <mergeCell ref="CH26:CI26"/>
    <mergeCell ref="CJ26:CK26"/>
    <mergeCell ref="CL26:CN26"/>
    <mergeCell ref="AG31:AI31"/>
    <mergeCell ref="AJ31:AK31"/>
    <mergeCell ref="AL31:AM31"/>
    <mergeCell ref="AN31:AO31"/>
    <mergeCell ref="AP31:AR31"/>
    <mergeCell ref="AS31:AU31"/>
    <mergeCell ref="BW26:BW32"/>
    <mergeCell ref="BX29:BZ30"/>
    <mergeCell ref="CC29:CE29"/>
    <mergeCell ref="CF29:CG29"/>
    <mergeCell ref="BQ30:BS30"/>
    <mergeCell ref="CC30:CE30"/>
    <mergeCell ref="AP33:AR33"/>
    <mergeCell ref="AS33:AU33"/>
    <mergeCell ref="CH24:CI24"/>
    <mergeCell ref="BN27:BP27"/>
    <mergeCell ref="BQ27:BS27"/>
    <mergeCell ref="CF30:CG30"/>
    <mergeCell ref="AJ29:AK29"/>
    <mergeCell ref="AL29:AM29"/>
    <mergeCell ref="AN29:AO29"/>
    <mergeCell ref="I35:K35"/>
    <mergeCell ref="L35:M35"/>
    <mergeCell ref="CO37:CQ37"/>
    <mergeCell ref="BJ37:BK37"/>
    <mergeCell ref="BL37:BM37"/>
    <mergeCell ref="BN37:BP37"/>
    <mergeCell ref="BQ37:BS37"/>
    <mergeCell ref="D31:F33"/>
    <mergeCell ref="I31:K31"/>
    <mergeCell ref="L31:M31"/>
    <mergeCell ref="N31:O31"/>
    <mergeCell ref="P31:Q31"/>
    <mergeCell ref="R31:T31"/>
    <mergeCell ref="AZ30:BB32"/>
    <mergeCell ref="BE30:BG30"/>
    <mergeCell ref="BH30:BI30"/>
    <mergeCell ref="BJ30:BK30"/>
    <mergeCell ref="BL30:BM30"/>
    <mergeCell ref="BN30:BP30"/>
    <mergeCell ref="BE31:BG31"/>
    <mergeCell ref="BH31:BI31"/>
    <mergeCell ref="BJ31:BK31"/>
    <mergeCell ref="BL31:BM31"/>
    <mergeCell ref="AG30:AI30"/>
    <mergeCell ref="I32:K32"/>
    <mergeCell ref="L32:M32"/>
    <mergeCell ref="N32:O32"/>
    <mergeCell ref="P32:Q32"/>
    <mergeCell ref="I33:K33"/>
    <mergeCell ref="L33:M33"/>
    <mergeCell ref="N33:O33"/>
    <mergeCell ref="P33:Q33"/>
    <mergeCell ref="CF36:CG36"/>
    <mergeCell ref="CH36:CI36"/>
    <mergeCell ref="CJ36:CK36"/>
    <mergeCell ref="CL36:CN36"/>
    <mergeCell ref="AA35:AA37"/>
    <mergeCell ref="L38:M38"/>
    <mergeCell ref="N38:O38"/>
    <mergeCell ref="CO33:CQ33"/>
    <mergeCell ref="D34:F37"/>
    <mergeCell ref="I34:K34"/>
    <mergeCell ref="L34:M34"/>
    <mergeCell ref="N34:O34"/>
    <mergeCell ref="P34:Q34"/>
    <mergeCell ref="R34:T34"/>
    <mergeCell ref="BQ33:BS33"/>
    <mergeCell ref="CC33:CE33"/>
    <mergeCell ref="CF33:CG33"/>
    <mergeCell ref="BQ34:BS34"/>
    <mergeCell ref="CC35:CE35"/>
    <mergeCell ref="CF35:CG35"/>
    <mergeCell ref="BQ35:BS35"/>
    <mergeCell ref="AZ33:BB36"/>
    <mergeCell ref="BE33:BG33"/>
    <mergeCell ref="BH33:BI33"/>
    <mergeCell ref="AG33:AI33"/>
    <mergeCell ref="AJ33:AK33"/>
    <mergeCell ref="AL33:AM33"/>
    <mergeCell ref="AN33:AO33"/>
    <mergeCell ref="CH35:CI35"/>
    <mergeCell ref="CJ35:CK35"/>
    <mergeCell ref="CL35:CN35"/>
    <mergeCell ref="CO35:CQ35"/>
    <mergeCell ref="I37:K37"/>
    <mergeCell ref="L37:M37"/>
    <mergeCell ref="N37:O37"/>
    <mergeCell ref="P37:Q37"/>
    <mergeCell ref="R37:T37"/>
    <mergeCell ref="U37:W37"/>
    <mergeCell ref="AG37:AI37"/>
    <mergeCell ref="AJ37:AK37"/>
    <mergeCell ref="AL37:AM37"/>
    <mergeCell ref="BQ36:BS36"/>
    <mergeCell ref="AP36:AR36"/>
    <mergeCell ref="AS36:AU36"/>
    <mergeCell ref="BH36:BI36"/>
    <mergeCell ref="BJ36:BK36"/>
    <mergeCell ref="I36:K36"/>
    <mergeCell ref="L36:M36"/>
    <mergeCell ref="N36:O36"/>
    <mergeCell ref="P36:Q36"/>
    <mergeCell ref="R36:T36"/>
    <mergeCell ref="U36:W36"/>
    <mergeCell ref="BJ38:BK38"/>
    <mergeCell ref="BL38:BM38"/>
    <mergeCell ref="BN38:BP38"/>
    <mergeCell ref="BQ38:BS38"/>
    <mergeCell ref="AN37:AO37"/>
    <mergeCell ref="AP37:AR37"/>
    <mergeCell ref="AS37:AU37"/>
    <mergeCell ref="AJ39:AK39"/>
    <mergeCell ref="AL39:AM39"/>
    <mergeCell ref="AG38:AI38"/>
    <mergeCell ref="AJ38:AK38"/>
    <mergeCell ref="AL38:AM38"/>
    <mergeCell ref="AN38:AO38"/>
    <mergeCell ref="AP38:AR38"/>
    <mergeCell ref="AS38:AU38"/>
    <mergeCell ref="BE38:BG38"/>
    <mergeCell ref="CO38:CQ38"/>
    <mergeCell ref="CF38:CG38"/>
    <mergeCell ref="CH38:CI38"/>
    <mergeCell ref="CJ38:CK38"/>
    <mergeCell ref="CL38:CN38"/>
    <mergeCell ref="AN39:AO39"/>
    <mergeCell ref="AP39:AR39"/>
    <mergeCell ref="AS39:AU39"/>
    <mergeCell ref="U38:W38"/>
    <mergeCell ref="Y38:Y59"/>
    <mergeCell ref="AA38:AA49"/>
    <mergeCell ref="AB38:AD39"/>
    <mergeCell ref="AB35:AD37"/>
    <mergeCell ref="AG35:AI35"/>
    <mergeCell ref="AJ35:AK35"/>
    <mergeCell ref="I40:K40"/>
    <mergeCell ref="L40:M40"/>
    <mergeCell ref="N40:O40"/>
    <mergeCell ref="CC40:CE40"/>
    <mergeCell ref="AP41:AR41"/>
    <mergeCell ref="AS41:AU41"/>
    <mergeCell ref="CF39:CG39"/>
    <mergeCell ref="CH39:CI39"/>
    <mergeCell ref="AG45:AI45"/>
    <mergeCell ref="AJ45:AK45"/>
    <mergeCell ref="AL45:AM45"/>
    <mergeCell ref="AP35:AR35"/>
    <mergeCell ref="AS35:AU35"/>
    <mergeCell ref="BE35:BG35"/>
    <mergeCell ref="BH35:BI35"/>
    <mergeCell ref="AL35:AM35"/>
    <mergeCell ref="AN35:AO35"/>
    <mergeCell ref="AG36:AI36"/>
    <mergeCell ref="AJ36:AK36"/>
    <mergeCell ref="AL36:AM36"/>
    <mergeCell ref="AN36:AO36"/>
    <mergeCell ref="AS44:AU44"/>
    <mergeCell ref="U44:W44"/>
    <mergeCell ref="BX38:BZ41"/>
    <mergeCell ref="CC38:CE38"/>
    <mergeCell ref="I39:K39"/>
    <mergeCell ref="L39:M39"/>
    <mergeCell ref="N39:O39"/>
    <mergeCell ref="R39:T39"/>
    <mergeCell ref="U39:W39"/>
    <mergeCell ref="AN41:AO41"/>
    <mergeCell ref="BN40:BP40"/>
    <mergeCell ref="BQ40:BS40"/>
    <mergeCell ref="AG40:AI40"/>
    <mergeCell ref="AJ40:AK40"/>
    <mergeCell ref="AL40:AM40"/>
    <mergeCell ref="AN40:AO40"/>
    <mergeCell ref="AP40:AR40"/>
    <mergeCell ref="AS40:AU40"/>
    <mergeCell ref="AB40:AD43"/>
    <mergeCell ref="BJ43:BK43"/>
    <mergeCell ref="BL43:BM43"/>
    <mergeCell ref="BN43:BP43"/>
    <mergeCell ref="BQ43:BS43"/>
    <mergeCell ref="AG39:AI39"/>
    <mergeCell ref="P39:Q39"/>
    <mergeCell ref="P40:Q40"/>
    <mergeCell ref="R40:T40"/>
    <mergeCell ref="U40:W40"/>
    <mergeCell ref="AZ37:BB40"/>
    <mergeCell ref="BE37:BG37"/>
    <mergeCell ref="BH37:BI37"/>
    <mergeCell ref="P38:Q38"/>
    <mergeCell ref="R38:T38"/>
    <mergeCell ref="BE40:BG40"/>
    <mergeCell ref="BH40:BI40"/>
    <mergeCell ref="BJ40:BK40"/>
    <mergeCell ref="BE34:BG34"/>
    <mergeCell ref="BH34:BI34"/>
    <mergeCell ref="AJ34:AK34"/>
    <mergeCell ref="AL34:AM34"/>
    <mergeCell ref="AN34:AO34"/>
    <mergeCell ref="CO42:CQ42"/>
    <mergeCell ref="CO39:CQ39"/>
    <mergeCell ref="CO43:CQ43"/>
    <mergeCell ref="BH42:BI42"/>
    <mergeCell ref="BE43:BG43"/>
    <mergeCell ref="AG41:AI41"/>
    <mergeCell ref="AW27:AW43"/>
    <mergeCell ref="AY27:AY43"/>
    <mergeCell ref="AZ27:BB29"/>
    <mergeCell ref="BE27:BG27"/>
    <mergeCell ref="BH27:BI27"/>
    <mergeCell ref="BJ27:BK27"/>
    <mergeCell ref="BH28:BI28"/>
    <mergeCell ref="BJ28:BK28"/>
    <mergeCell ref="BH29:BI29"/>
    <mergeCell ref="CJ40:CK40"/>
    <mergeCell ref="CL40:CN40"/>
    <mergeCell ref="CO40:CQ40"/>
    <mergeCell ref="BJ39:BK39"/>
    <mergeCell ref="BL39:BM39"/>
    <mergeCell ref="BX42:BZ44"/>
    <mergeCell ref="CC42:CE42"/>
    <mergeCell ref="CC39:CE39"/>
    <mergeCell ref="BJ34:BK34"/>
    <mergeCell ref="BL34:BM34"/>
    <mergeCell ref="BN34:BP34"/>
    <mergeCell ref="AP34:AR34"/>
    <mergeCell ref="BL40:BM40"/>
    <mergeCell ref="AS43:AU43"/>
    <mergeCell ref="CC43:CE43"/>
    <mergeCell ref="CF43:CG43"/>
    <mergeCell ref="CH43:CI43"/>
    <mergeCell ref="AZ41:BB43"/>
    <mergeCell ref="BE41:BG41"/>
    <mergeCell ref="BH41:BI41"/>
    <mergeCell ref="BJ41:BK41"/>
    <mergeCell ref="BL41:BM41"/>
    <mergeCell ref="D41:F43"/>
    <mergeCell ref="I41:K41"/>
    <mergeCell ref="L41:M41"/>
    <mergeCell ref="N41:O41"/>
    <mergeCell ref="P41:Q41"/>
    <mergeCell ref="BQ41:BS41"/>
    <mergeCell ref="AJ41:AK41"/>
    <mergeCell ref="AL41:AM41"/>
    <mergeCell ref="R41:T41"/>
    <mergeCell ref="U41:W41"/>
    <mergeCell ref="I43:K43"/>
    <mergeCell ref="L43:M43"/>
    <mergeCell ref="N43:O43"/>
    <mergeCell ref="P43:Q43"/>
    <mergeCell ref="R43:T43"/>
    <mergeCell ref="U43:W43"/>
    <mergeCell ref="AG43:AI43"/>
    <mergeCell ref="AL42:AM42"/>
    <mergeCell ref="AN42:AO42"/>
    <mergeCell ref="AP42:AR42"/>
    <mergeCell ref="AS42:AU42"/>
    <mergeCell ref="BE42:BG42"/>
    <mergeCell ref="I42:K42"/>
    <mergeCell ref="L42:M42"/>
    <mergeCell ref="N42:O42"/>
    <mergeCell ref="P42:Q42"/>
    <mergeCell ref="R42:T42"/>
    <mergeCell ref="U42:W42"/>
    <mergeCell ref="AG42:AI42"/>
    <mergeCell ref="AJ42:AK42"/>
    <mergeCell ref="BN41:BP41"/>
    <mergeCell ref="BJ42:BK42"/>
    <mergeCell ref="I46:K46"/>
    <mergeCell ref="L46:M46"/>
    <mergeCell ref="N46:O46"/>
    <mergeCell ref="P46:Q46"/>
    <mergeCell ref="R46:T46"/>
    <mergeCell ref="I45:K45"/>
    <mergeCell ref="L45:M45"/>
    <mergeCell ref="N45:O45"/>
    <mergeCell ref="P45:Q45"/>
    <mergeCell ref="R45:T45"/>
    <mergeCell ref="U45:W45"/>
    <mergeCell ref="AN44:AO44"/>
    <mergeCell ref="AP44:AR44"/>
    <mergeCell ref="I44:K44"/>
    <mergeCell ref="L44:M44"/>
    <mergeCell ref="N44:O44"/>
    <mergeCell ref="P44:Q44"/>
    <mergeCell ref="R44:T44"/>
    <mergeCell ref="U47:W47"/>
    <mergeCell ref="AG47:AI47"/>
    <mergeCell ref="AY44:AY56"/>
    <mergeCell ref="AG44:AI44"/>
    <mergeCell ref="AJ44:AK44"/>
    <mergeCell ref="AB44:AD45"/>
    <mergeCell ref="R47:T47"/>
    <mergeCell ref="AG48:AI48"/>
    <mergeCell ref="AN45:AO45"/>
    <mergeCell ref="AP45:AR45"/>
    <mergeCell ref="AS45:AU45"/>
    <mergeCell ref="BE51:BG51"/>
    <mergeCell ref="AL51:AM51"/>
    <mergeCell ref="AN51:AO51"/>
    <mergeCell ref="AP51:AR51"/>
    <mergeCell ref="AS51:AU51"/>
    <mergeCell ref="BE50:BG50"/>
    <mergeCell ref="U51:W51"/>
    <mergeCell ref="AG51:AI51"/>
    <mergeCell ref="L51:M51"/>
    <mergeCell ref="N51:O51"/>
    <mergeCell ref="P51:Q51"/>
    <mergeCell ref="R51:T51"/>
    <mergeCell ref="R48:T48"/>
    <mergeCell ref="AL53:AM53"/>
    <mergeCell ref="AN53:AO53"/>
    <mergeCell ref="C49:C57"/>
    <mergeCell ref="D49:F51"/>
    <mergeCell ref="I49:K49"/>
    <mergeCell ref="L49:M49"/>
    <mergeCell ref="N49:O49"/>
    <mergeCell ref="P49:Q49"/>
    <mergeCell ref="R49:T49"/>
    <mergeCell ref="U49:W49"/>
    <mergeCell ref="AB46:AD49"/>
    <mergeCell ref="AG46:AI46"/>
    <mergeCell ref="AJ46:AK46"/>
    <mergeCell ref="AL46:AM46"/>
    <mergeCell ref="AN46:AO46"/>
    <mergeCell ref="AJ47:AK47"/>
    <mergeCell ref="AL47:AM47"/>
    <mergeCell ref="AN47:AO47"/>
    <mergeCell ref="U48:W48"/>
    <mergeCell ref="D48:F48"/>
    <mergeCell ref="I48:K48"/>
    <mergeCell ref="L48:M48"/>
    <mergeCell ref="N48:O48"/>
    <mergeCell ref="P48:Q48"/>
    <mergeCell ref="I47:K47"/>
    <mergeCell ref="L47:M47"/>
    <mergeCell ref="N47:O47"/>
    <mergeCell ref="D44:F46"/>
    <mergeCell ref="AL44:AM44"/>
    <mergeCell ref="C38:C46"/>
    <mergeCell ref="D38:F40"/>
    <mergeCell ref="I38:K38"/>
    <mergeCell ref="AJ51:AK51"/>
    <mergeCell ref="P47:Q47"/>
    <mergeCell ref="BE52:BG52"/>
    <mergeCell ref="BH52:BI52"/>
    <mergeCell ref="BJ52:BK52"/>
    <mergeCell ref="BL52:BM52"/>
    <mergeCell ref="BN47:BP47"/>
    <mergeCell ref="BQ47:BS47"/>
    <mergeCell ref="CC46:CE46"/>
    <mergeCell ref="CF46:CG46"/>
    <mergeCell ref="AS46:AU46"/>
    <mergeCell ref="BE46:BG46"/>
    <mergeCell ref="BH46:BI46"/>
    <mergeCell ref="BQ48:BS48"/>
    <mergeCell ref="BN46:BP46"/>
    <mergeCell ref="BQ46:BS46"/>
    <mergeCell ref="BH44:BI44"/>
    <mergeCell ref="BJ44:BK44"/>
    <mergeCell ref="BE44:BG44"/>
    <mergeCell ref="BN52:BP52"/>
    <mergeCell ref="BQ52:BS52"/>
    <mergeCell ref="AS48:AU48"/>
    <mergeCell ref="BE45:BG45"/>
    <mergeCell ref="BH45:BI45"/>
    <mergeCell ref="BJ45:BK45"/>
    <mergeCell ref="AS47:AU47"/>
    <mergeCell ref="BJ46:BK46"/>
    <mergeCell ref="BL46:BM46"/>
    <mergeCell ref="BJ48:BK48"/>
    <mergeCell ref="BE47:BG47"/>
    <mergeCell ref="BL50:BM50"/>
    <mergeCell ref="BN50:BP50"/>
    <mergeCell ref="AG50:AI50"/>
    <mergeCell ref="AJ50:AK50"/>
    <mergeCell ref="AL50:AM50"/>
    <mergeCell ref="AN50:AO50"/>
    <mergeCell ref="AP50:AR50"/>
    <mergeCell ref="AS50:AU50"/>
    <mergeCell ref="AW44:AW65"/>
    <mergeCell ref="CO57:CQ57"/>
    <mergeCell ref="CC58:CE58"/>
    <mergeCell ref="CF58:CG58"/>
    <mergeCell ref="CH58:CI58"/>
    <mergeCell ref="CJ58:CK58"/>
    <mergeCell ref="CL58:CN58"/>
    <mergeCell ref="CO58:CQ58"/>
    <mergeCell ref="AG49:AI49"/>
    <mergeCell ref="AJ49:AK49"/>
    <mergeCell ref="AL49:AM49"/>
    <mergeCell ref="AN49:AO49"/>
    <mergeCell ref="AP49:AR49"/>
    <mergeCell ref="AS49:AU49"/>
    <mergeCell ref="AN48:AO48"/>
    <mergeCell ref="AP48:AR48"/>
    <mergeCell ref="BX50:BZ52"/>
    <mergeCell ref="CC50:CE50"/>
    <mergeCell ref="CC55:CE55"/>
    <mergeCell ref="BL57:BM57"/>
    <mergeCell ref="BN57:BP57"/>
    <mergeCell ref="AP53:AR53"/>
    <mergeCell ref="BH55:BI55"/>
    <mergeCell ref="BH47:BI47"/>
    <mergeCell ref="CO47:CQ47"/>
    <mergeCell ref="U46:W46"/>
    <mergeCell ref="CL46:CN46"/>
    <mergeCell ref="CO46:CQ46"/>
    <mergeCell ref="CC47:CE47"/>
    <mergeCell ref="CF47:CG47"/>
    <mergeCell ref="CH47:CI47"/>
    <mergeCell ref="CJ47:CK47"/>
    <mergeCell ref="CL47:CN47"/>
    <mergeCell ref="BE48:BG48"/>
    <mergeCell ref="BH48:BI48"/>
    <mergeCell ref="CH46:CI46"/>
    <mergeCell ref="CJ46:CK46"/>
    <mergeCell ref="CC49:CE49"/>
    <mergeCell ref="AJ48:AK48"/>
    <mergeCell ref="AL48:AM48"/>
    <mergeCell ref="BE49:BG49"/>
    <mergeCell ref="BH49:BI49"/>
    <mergeCell ref="BJ49:BK49"/>
    <mergeCell ref="BL49:BM49"/>
    <mergeCell ref="BN49:BP49"/>
    <mergeCell ref="BL47:BM47"/>
    <mergeCell ref="BX47:BZ49"/>
    <mergeCell ref="BQ49:BS49"/>
    <mergeCell ref="BL48:BM48"/>
    <mergeCell ref="AP46:AR46"/>
    <mergeCell ref="AP47:AR47"/>
    <mergeCell ref="BE55:BG55"/>
    <mergeCell ref="BN48:BP48"/>
    <mergeCell ref="BL56:BM56"/>
    <mergeCell ref="BN56:BP56"/>
    <mergeCell ref="BQ56:BS56"/>
    <mergeCell ref="BW56:BW62"/>
    <mergeCell ref="BU56:BU62"/>
    <mergeCell ref="CF55:CG55"/>
    <mergeCell ref="CH55:CI55"/>
    <mergeCell ref="BL58:BM58"/>
    <mergeCell ref="BN58:BP58"/>
    <mergeCell ref="BQ58:BS58"/>
    <mergeCell ref="N57:O57"/>
    <mergeCell ref="P57:Q57"/>
    <mergeCell ref="R57:T57"/>
    <mergeCell ref="AJ56:AK56"/>
    <mergeCell ref="AL56:AM56"/>
    <mergeCell ref="AN56:AO56"/>
    <mergeCell ref="AP56:AR56"/>
    <mergeCell ref="AS56:AU56"/>
    <mergeCell ref="U57:W57"/>
    <mergeCell ref="AG57:AI57"/>
    <mergeCell ref="AJ57:AK57"/>
    <mergeCell ref="AL57:AM57"/>
    <mergeCell ref="BQ57:BS57"/>
    <mergeCell ref="BH56:BI56"/>
    <mergeCell ref="BN54:BP54"/>
    <mergeCell ref="BQ54:BS54"/>
    <mergeCell ref="AP54:AR54"/>
    <mergeCell ref="BH53:BI53"/>
    <mergeCell ref="AJ53:AK53"/>
    <mergeCell ref="BJ50:BK50"/>
    <mergeCell ref="I50:K50"/>
    <mergeCell ref="L50:M50"/>
    <mergeCell ref="N50:O50"/>
    <mergeCell ref="P50:Q50"/>
    <mergeCell ref="R50:T50"/>
    <mergeCell ref="U50:W50"/>
    <mergeCell ref="AA50:AA57"/>
    <mergeCell ref="AB50:AD52"/>
    <mergeCell ref="BQ50:BS50"/>
    <mergeCell ref="CC51:CE51"/>
    <mergeCell ref="CF51:CG51"/>
    <mergeCell ref="BH50:BI50"/>
    <mergeCell ref="AG52:AI52"/>
    <mergeCell ref="AJ52:AK52"/>
    <mergeCell ref="AL52:AM52"/>
    <mergeCell ref="AN52:AO52"/>
    <mergeCell ref="AP52:AR52"/>
    <mergeCell ref="AS52:AU52"/>
    <mergeCell ref="R54:T54"/>
    <mergeCell ref="U54:W54"/>
    <mergeCell ref="AG54:AI54"/>
    <mergeCell ref="BN53:BP53"/>
    <mergeCell ref="P53:Q53"/>
    <mergeCell ref="I51:K51"/>
    <mergeCell ref="U53:W53"/>
    <mergeCell ref="AS53:AU53"/>
    <mergeCell ref="BE53:BG53"/>
    <mergeCell ref="AN54:AO54"/>
    <mergeCell ref="BL54:BM54"/>
    <mergeCell ref="BQ53:BS53"/>
    <mergeCell ref="BJ53:BK53"/>
    <mergeCell ref="AZ53:BB56"/>
    <mergeCell ref="P56:Q56"/>
    <mergeCell ref="D52:F54"/>
    <mergeCell ref="I52:K52"/>
    <mergeCell ref="L52:M52"/>
    <mergeCell ref="N52:O52"/>
    <mergeCell ref="P52:Q52"/>
    <mergeCell ref="R52:T52"/>
    <mergeCell ref="U52:W52"/>
    <mergeCell ref="BQ55:BS55"/>
    <mergeCell ref="AG55:AI55"/>
    <mergeCell ref="AJ55:AK55"/>
    <mergeCell ref="AL55:AM55"/>
    <mergeCell ref="AN55:AO55"/>
    <mergeCell ref="AP55:AR55"/>
    <mergeCell ref="AS55:AU55"/>
    <mergeCell ref="I56:K56"/>
    <mergeCell ref="I53:K53"/>
    <mergeCell ref="L53:M53"/>
    <mergeCell ref="N53:O53"/>
    <mergeCell ref="BJ56:BK56"/>
    <mergeCell ref="AG53:AI53"/>
    <mergeCell ref="I54:K54"/>
    <mergeCell ref="L54:M54"/>
    <mergeCell ref="N54:O54"/>
    <mergeCell ref="P54:Q54"/>
    <mergeCell ref="L55:M55"/>
    <mergeCell ref="BL55:BM55"/>
    <mergeCell ref="BN55:BP55"/>
    <mergeCell ref="R56:T56"/>
    <mergeCell ref="U56:W56"/>
    <mergeCell ref="AB56:AD57"/>
    <mergeCell ref="AG56:AI56"/>
    <mergeCell ref="N55:O55"/>
    <mergeCell ref="P55:Q55"/>
    <mergeCell ref="R55:T55"/>
    <mergeCell ref="U55:W55"/>
    <mergeCell ref="BL53:BM53"/>
    <mergeCell ref="AS54:AU54"/>
    <mergeCell ref="BE54:BG54"/>
    <mergeCell ref="R53:T53"/>
    <mergeCell ref="BH54:BI54"/>
    <mergeCell ref="BJ54:BK54"/>
    <mergeCell ref="AB53:AD55"/>
    <mergeCell ref="AJ54:AK54"/>
    <mergeCell ref="AL54:AM54"/>
    <mergeCell ref="BE56:BG56"/>
    <mergeCell ref="C58:C68"/>
    <mergeCell ref="D58:F60"/>
    <mergeCell ref="I58:K58"/>
    <mergeCell ref="L58:M58"/>
    <mergeCell ref="N58:O58"/>
    <mergeCell ref="P58:Q58"/>
    <mergeCell ref="R58:T58"/>
    <mergeCell ref="AS57:AU57"/>
    <mergeCell ref="AY57:AY65"/>
    <mergeCell ref="AZ57:BB59"/>
    <mergeCell ref="BE57:BG57"/>
    <mergeCell ref="BH57:BI57"/>
    <mergeCell ref="BJ57:BK57"/>
    <mergeCell ref="AS58:AU58"/>
    <mergeCell ref="BE58:BG58"/>
    <mergeCell ref="BH58:BI58"/>
    <mergeCell ref="L56:M56"/>
    <mergeCell ref="N56:O56"/>
    <mergeCell ref="BN62:BP62"/>
    <mergeCell ref="BH59:BI59"/>
    <mergeCell ref="BQ61:BS61"/>
    <mergeCell ref="BL59:BM59"/>
    <mergeCell ref="BJ58:BK58"/>
    <mergeCell ref="I57:K57"/>
    <mergeCell ref="D55:F57"/>
    <mergeCell ref="I55:K55"/>
    <mergeCell ref="BJ55:BK55"/>
    <mergeCell ref="U58:W58"/>
    <mergeCell ref="AG58:AI58"/>
    <mergeCell ref="AJ58:AK58"/>
    <mergeCell ref="AL58:AM58"/>
    <mergeCell ref="AN58:AO58"/>
    <mergeCell ref="AP58:AR58"/>
    <mergeCell ref="L57:M57"/>
    <mergeCell ref="I60:K60"/>
    <mergeCell ref="L60:M60"/>
    <mergeCell ref="N60:O60"/>
    <mergeCell ref="P60:Q60"/>
    <mergeCell ref="BQ59:BS59"/>
    <mergeCell ref="BN59:BP59"/>
    <mergeCell ref="AA60:AA67"/>
    <mergeCell ref="AZ64:BB65"/>
    <mergeCell ref="BE64:BG64"/>
    <mergeCell ref="BL64:BM64"/>
    <mergeCell ref="BN64:BP64"/>
    <mergeCell ref="BN65:BP65"/>
    <mergeCell ref="BH64:BI64"/>
    <mergeCell ref="AP61:AR61"/>
    <mergeCell ref="AN57:AO57"/>
    <mergeCell ref="AP57:AR57"/>
    <mergeCell ref="BN60:BP60"/>
    <mergeCell ref="BQ60:BS60"/>
    <mergeCell ref="BL61:BM61"/>
    <mergeCell ref="BN61:BP61"/>
    <mergeCell ref="AJ59:AK59"/>
    <mergeCell ref="AL59:AM59"/>
    <mergeCell ref="AN59:AO59"/>
    <mergeCell ref="AP59:AR59"/>
    <mergeCell ref="AS59:AU59"/>
    <mergeCell ref="BE59:BG59"/>
    <mergeCell ref="I59:K59"/>
    <mergeCell ref="L59:M59"/>
    <mergeCell ref="N59:O59"/>
    <mergeCell ref="P59:Q59"/>
    <mergeCell ref="R59:T59"/>
    <mergeCell ref="U59:W59"/>
    <mergeCell ref="AG59:AI59"/>
    <mergeCell ref="AG60:AI60"/>
    <mergeCell ref="AJ60:AK60"/>
    <mergeCell ref="AL60:AM60"/>
    <mergeCell ref="AN60:AO60"/>
    <mergeCell ref="AP60:AR60"/>
    <mergeCell ref="AJ61:AK61"/>
    <mergeCell ref="AL61:AM61"/>
    <mergeCell ref="U61:W61"/>
    <mergeCell ref="AG61:AI61"/>
    <mergeCell ref="AS60:AU60"/>
    <mergeCell ref="AZ60:BB63"/>
    <mergeCell ref="BE60:BG60"/>
    <mergeCell ref="BH60:BI60"/>
    <mergeCell ref="BJ60:BK60"/>
    <mergeCell ref="BL60:BM60"/>
    <mergeCell ref="AS61:AU61"/>
    <mergeCell ref="BE61:BG61"/>
    <mergeCell ref="BH61:BI61"/>
    <mergeCell ref="BJ61:BK61"/>
    <mergeCell ref="AB60:AD62"/>
    <mergeCell ref="I63:K63"/>
    <mergeCell ref="L63:M63"/>
    <mergeCell ref="N63:O63"/>
    <mergeCell ref="P63:Q63"/>
    <mergeCell ref="R63:T63"/>
    <mergeCell ref="U63:W63"/>
    <mergeCell ref="AB63:AD64"/>
    <mergeCell ref="I64:K64"/>
    <mergeCell ref="L64:M64"/>
    <mergeCell ref="AJ62:AK62"/>
    <mergeCell ref="R60:T60"/>
    <mergeCell ref="U60:W60"/>
    <mergeCell ref="Y60:Y81"/>
    <mergeCell ref="AG63:AI63"/>
    <mergeCell ref="BJ62:BK62"/>
    <mergeCell ref="BL62:BM62"/>
    <mergeCell ref="CJ63:CK63"/>
    <mergeCell ref="CC64:CE64"/>
    <mergeCell ref="CF64:CG64"/>
    <mergeCell ref="CH64:CI64"/>
    <mergeCell ref="CJ64:CK64"/>
    <mergeCell ref="BQ62:BS62"/>
    <mergeCell ref="CC66:CE66"/>
    <mergeCell ref="CF66:CG66"/>
    <mergeCell ref="AL63:AM63"/>
    <mergeCell ref="AN63:AO63"/>
    <mergeCell ref="AP63:AR63"/>
    <mergeCell ref="AS63:AU63"/>
    <mergeCell ref="BE63:BG63"/>
    <mergeCell ref="AP64:AR64"/>
    <mergeCell ref="AS64:AU64"/>
    <mergeCell ref="BN66:BP66"/>
    <mergeCell ref="BQ66:BS66"/>
    <mergeCell ref="BW63:BW73"/>
    <mergeCell ref="BX63:BZ64"/>
    <mergeCell ref="CC63:CE63"/>
    <mergeCell ref="CF63:CG63"/>
    <mergeCell ref="CC69:CE69"/>
    <mergeCell ref="CF69:CG69"/>
    <mergeCell ref="BJ64:BK64"/>
    <mergeCell ref="AN64:AO64"/>
    <mergeCell ref="BX65:BZ67"/>
    <mergeCell ref="CC65:CE65"/>
    <mergeCell ref="CF65:CG65"/>
    <mergeCell ref="CH65:CI65"/>
    <mergeCell ref="CH66:CI66"/>
    <mergeCell ref="BQ64:BS64"/>
    <mergeCell ref="CC68:CE68"/>
    <mergeCell ref="BH66:BI66"/>
    <mergeCell ref="AL62:AM62"/>
    <mergeCell ref="AN62:AO62"/>
    <mergeCell ref="AP62:AR62"/>
    <mergeCell ref="AS62:AU62"/>
    <mergeCell ref="BE62:BG62"/>
    <mergeCell ref="BH62:BI62"/>
    <mergeCell ref="AN61:AO61"/>
    <mergeCell ref="AJ63:AK63"/>
    <mergeCell ref="AB70:AD72"/>
    <mergeCell ref="R73:T73"/>
    <mergeCell ref="D64:F65"/>
    <mergeCell ref="AL69:AM69"/>
    <mergeCell ref="AN69:AO69"/>
    <mergeCell ref="BE66:BG66"/>
    <mergeCell ref="I62:K62"/>
    <mergeCell ref="L62:M62"/>
    <mergeCell ref="N62:O62"/>
    <mergeCell ref="P62:Q62"/>
    <mergeCell ref="R62:T62"/>
    <mergeCell ref="U62:W62"/>
    <mergeCell ref="AG62:AI62"/>
    <mergeCell ref="D66:F68"/>
    <mergeCell ref="L69:M69"/>
    <mergeCell ref="N69:O69"/>
    <mergeCell ref="P69:Q69"/>
    <mergeCell ref="D61:F63"/>
    <mergeCell ref="I61:K61"/>
    <mergeCell ref="L61:M61"/>
    <mergeCell ref="N61:O61"/>
    <mergeCell ref="P61:Q61"/>
    <mergeCell ref="R61:T61"/>
    <mergeCell ref="N64:O64"/>
    <mergeCell ref="P64:Q64"/>
    <mergeCell ref="R64:T64"/>
    <mergeCell ref="U64:W64"/>
    <mergeCell ref="BH63:BI63"/>
    <mergeCell ref="BJ63:BK63"/>
    <mergeCell ref="BL63:BM63"/>
    <mergeCell ref="BN63:BP63"/>
    <mergeCell ref="N65:O65"/>
    <mergeCell ref="P65:Q65"/>
    <mergeCell ref="R65:T65"/>
    <mergeCell ref="U65:W65"/>
    <mergeCell ref="AB65:AD67"/>
    <mergeCell ref="AG65:AI65"/>
    <mergeCell ref="BQ63:BS63"/>
    <mergeCell ref="CC67:CE67"/>
    <mergeCell ref="AJ65:AK65"/>
    <mergeCell ref="AL65:AM65"/>
    <mergeCell ref="AN65:AO65"/>
    <mergeCell ref="AP65:AR65"/>
    <mergeCell ref="AS65:AU65"/>
    <mergeCell ref="BE65:BG65"/>
    <mergeCell ref="N66:O66"/>
    <mergeCell ref="P66:Q66"/>
    <mergeCell ref="R66:T66"/>
    <mergeCell ref="U66:W66"/>
    <mergeCell ref="AG64:AI64"/>
    <mergeCell ref="AJ64:AK64"/>
    <mergeCell ref="AL64:AM64"/>
    <mergeCell ref="AG66:AI66"/>
    <mergeCell ref="BQ65:BS65"/>
    <mergeCell ref="BL67:BM67"/>
    <mergeCell ref="CL68:CN68"/>
    <mergeCell ref="CO68:CQ68"/>
    <mergeCell ref="I65:K65"/>
    <mergeCell ref="L65:M65"/>
    <mergeCell ref="BJ66:BK66"/>
    <mergeCell ref="BH67:BI67"/>
    <mergeCell ref="R69:T69"/>
    <mergeCell ref="U69:W69"/>
    <mergeCell ref="AP68:AR68"/>
    <mergeCell ref="CJ67:CK67"/>
    <mergeCell ref="CL67:CN67"/>
    <mergeCell ref="CO67:CQ67"/>
    <mergeCell ref="AJ66:AK66"/>
    <mergeCell ref="AL66:AM66"/>
    <mergeCell ref="AN66:AO66"/>
    <mergeCell ref="AB68:AD69"/>
    <mergeCell ref="AG68:AI68"/>
    <mergeCell ref="AJ68:AK68"/>
    <mergeCell ref="AW66:AW69"/>
    <mergeCell ref="AY66:AY69"/>
    <mergeCell ref="I67:K67"/>
    <mergeCell ref="L67:M67"/>
    <mergeCell ref="AJ67:AK67"/>
    <mergeCell ref="BH65:BI65"/>
    <mergeCell ref="BJ65:BK65"/>
    <mergeCell ref="BL65:BM65"/>
    <mergeCell ref="I69:K69"/>
    <mergeCell ref="CJ69:CK69"/>
    <mergeCell ref="CL69:CN69"/>
    <mergeCell ref="CO69:CQ69"/>
    <mergeCell ref="I66:K66"/>
    <mergeCell ref="L66:M66"/>
    <mergeCell ref="P75:Q75"/>
    <mergeCell ref="P70:Q70"/>
    <mergeCell ref="R70:T70"/>
    <mergeCell ref="AG70:AI70"/>
    <mergeCell ref="N67:O67"/>
    <mergeCell ref="P67:Q67"/>
    <mergeCell ref="R67:T67"/>
    <mergeCell ref="U67:W67"/>
    <mergeCell ref="AG67:AI67"/>
    <mergeCell ref="I68:K68"/>
    <mergeCell ref="L68:M68"/>
    <mergeCell ref="N68:O68"/>
    <mergeCell ref="P68:Q68"/>
    <mergeCell ref="R68:T68"/>
    <mergeCell ref="U68:W68"/>
    <mergeCell ref="I70:K70"/>
    <mergeCell ref="L70:M70"/>
    <mergeCell ref="N70:O70"/>
    <mergeCell ref="U70:W70"/>
    <mergeCell ref="U73:W73"/>
    <mergeCell ref="AB73:AD75"/>
    <mergeCell ref="AG73:AI73"/>
    <mergeCell ref="R74:T74"/>
    <mergeCell ref="U74:W74"/>
    <mergeCell ref="A71:A92"/>
    <mergeCell ref="C71:C88"/>
    <mergeCell ref="D71:F73"/>
    <mergeCell ref="I71:K71"/>
    <mergeCell ref="L71:M71"/>
    <mergeCell ref="N71:O71"/>
    <mergeCell ref="I74:K74"/>
    <mergeCell ref="L74:M74"/>
    <mergeCell ref="N74:O74"/>
    <mergeCell ref="P74:Q74"/>
    <mergeCell ref="I86:K86"/>
    <mergeCell ref="D78:F82"/>
    <mergeCell ref="N87:O87"/>
    <mergeCell ref="P87:Q87"/>
    <mergeCell ref="R87:T87"/>
    <mergeCell ref="AG86:AI86"/>
    <mergeCell ref="AJ86:AK86"/>
    <mergeCell ref="I88:K88"/>
    <mergeCell ref="C89:C92"/>
    <mergeCell ref="D89:F92"/>
    <mergeCell ref="U91:W91"/>
    <mergeCell ref="AB91:AD91"/>
    <mergeCell ref="AG91:AI91"/>
    <mergeCell ref="AJ91:AK91"/>
    <mergeCell ref="AG81:AI81"/>
    <mergeCell ref="AG74:AI74"/>
    <mergeCell ref="AJ74:AK74"/>
    <mergeCell ref="I75:K75"/>
    <mergeCell ref="AA68:AA79"/>
    <mergeCell ref="P82:Q82"/>
    <mergeCell ref="I80:K80"/>
    <mergeCell ref="L80:M80"/>
    <mergeCell ref="A49:A70"/>
    <mergeCell ref="P71:Q71"/>
    <mergeCell ref="P79:Q79"/>
    <mergeCell ref="BL72:BM72"/>
    <mergeCell ref="BJ71:BK71"/>
    <mergeCell ref="BL71:BM71"/>
    <mergeCell ref="AS71:AU71"/>
    <mergeCell ref="D74:F77"/>
    <mergeCell ref="AJ77:AK77"/>
    <mergeCell ref="AL77:AM77"/>
    <mergeCell ref="AN76:AO76"/>
    <mergeCell ref="AP76:AR76"/>
    <mergeCell ref="L75:M75"/>
    <mergeCell ref="N75:O75"/>
    <mergeCell ref="L79:M79"/>
    <mergeCell ref="N79:O79"/>
    <mergeCell ref="I72:K72"/>
    <mergeCell ref="L72:M72"/>
    <mergeCell ref="N72:O72"/>
    <mergeCell ref="I73:K73"/>
    <mergeCell ref="L73:M73"/>
    <mergeCell ref="N73:O73"/>
    <mergeCell ref="P73:Q73"/>
    <mergeCell ref="BH74:BI74"/>
    <mergeCell ref="BJ74:BK74"/>
    <mergeCell ref="BJ76:BK76"/>
    <mergeCell ref="AP77:AR77"/>
    <mergeCell ref="AN73:AO73"/>
    <mergeCell ref="AP73:AR73"/>
    <mergeCell ref="P72:Q72"/>
    <mergeCell ref="R72:T72"/>
    <mergeCell ref="I76:K76"/>
    <mergeCell ref="AP82:AR82"/>
    <mergeCell ref="AP81:AR81"/>
    <mergeCell ref="U72:W72"/>
    <mergeCell ref="CF78:CG78"/>
    <mergeCell ref="CH69:CI69"/>
    <mergeCell ref="CH68:CI68"/>
    <mergeCell ref="BN67:BP67"/>
    <mergeCell ref="BQ67:BS67"/>
    <mergeCell ref="BN68:BP68"/>
    <mergeCell ref="AJ79:AK79"/>
    <mergeCell ref="AL79:AM79"/>
    <mergeCell ref="AN79:AO79"/>
    <mergeCell ref="AJ70:AK70"/>
    <mergeCell ref="AL70:AM70"/>
    <mergeCell ref="AN70:AO70"/>
    <mergeCell ref="U71:W71"/>
    <mergeCell ref="AG71:AI71"/>
    <mergeCell ref="AJ71:AK71"/>
    <mergeCell ref="AL71:AM71"/>
    <mergeCell ref="BH71:BI71"/>
    <mergeCell ref="AG75:AI75"/>
    <mergeCell ref="BQ71:BS71"/>
    <mergeCell ref="AP69:AR69"/>
    <mergeCell ref="AG69:AI69"/>
    <mergeCell ref="AJ69:AK69"/>
    <mergeCell ref="AJ73:AK73"/>
    <mergeCell ref="CH67:CI67"/>
    <mergeCell ref="CF68:CG68"/>
    <mergeCell ref="CF67:CG67"/>
    <mergeCell ref="BU63:BU84"/>
    <mergeCell ref="CO34:CQ34"/>
    <mergeCell ref="BN69:BP69"/>
    <mergeCell ref="BQ69:BS69"/>
    <mergeCell ref="CC34:CE34"/>
    <mergeCell ref="CF34:CG34"/>
    <mergeCell ref="BH68:BI68"/>
    <mergeCell ref="BJ68:BK68"/>
    <mergeCell ref="BL68:BM68"/>
    <mergeCell ref="CO71:CQ71"/>
    <mergeCell ref="CL72:CN72"/>
    <mergeCell ref="BE70:BG70"/>
    <mergeCell ref="BH70:BI70"/>
    <mergeCell ref="BJ70:BK70"/>
    <mergeCell ref="BL70:BM70"/>
    <mergeCell ref="BW74:BW84"/>
    <mergeCell ref="BX74:BZ75"/>
    <mergeCell ref="BH72:BI72"/>
    <mergeCell ref="CH74:CI74"/>
    <mergeCell ref="CO74:CQ74"/>
    <mergeCell ref="BN72:BP72"/>
    <mergeCell ref="BQ72:BS72"/>
    <mergeCell ref="CC75:CE75"/>
    <mergeCell ref="CF75:CG75"/>
    <mergeCell ref="BH77:BI77"/>
    <mergeCell ref="BE67:BG67"/>
    <mergeCell ref="BJ67:BK67"/>
    <mergeCell ref="BX78:BZ80"/>
    <mergeCell ref="CO77:CQ77"/>
    <mergeCell ref="CH78:CI78"/>
    <mergeCell ref="CJ78:CK78"/>
    <mergeCell ref="BE69:BG69"/>
    <mergeCell ref="BH69:BI69"/>
    <mergeCell ref="BN81:BP81"/>
    <mergeCell ref="BH81:BI81"/>
    <mergeCell ref="AL81:AM81"/>
    <mergeCell ref="AS79:AU79"/>
    <mergeCell ref="AG77:AI77"/>
    <mergeCell ref="AG76:AI76"/>
    <mergeCell ref="AJ76:AK76"/>
    <mergeCell ref="BJ78:BK78"/>
    <mergeCell ref="BL78:BM78"/>
    <mergeCell ref="AS73:AU73"/>
    <mergeCell ref="BE73:BG73"/>
    <mergeCell ref="BH73:BI73"/>
    <mergeCell ref="AY70:AY79"/>
    <mergeCell ref="AZ70:BB73"/>
    <mergeCell ref="BE71:BG71"/>
    <mergeCell ref="AJ75:AK75"/>
    <mergeCell ref="CO72:CQ72"/>
    <mergeCell ref="BJ77:BK77"/>
    <mergeCell ref="BL77:BM77"/>
    <mergeCell ref="BN77:BP77"/>
    <mergeCell ref="BQ77:BS77"/>
    <mergeCell ref="AP70:AR70"/>
    <mergeCell ref="AS70:AU70"/>
    <mergeCell ref="BQ79:BS79"/>
    <mergeCell ref="BJ72:BK72"/>
    <mergeCell ref="BN70:BP70"/>
    <mergeCell ref="BQ70:BS70"/>
    <mergeCell ref="BL79:BM79"/>
    <mergeCell ref="AP78:AR78"/>
    <mergeCell ref="AL78:AM78"/>
    <mergeCell ref="AN78:AO78"/>
    <mergeCell ref="CL78:CN78"/>
    <mergeCell ref="R76:T76"/>
    <mergeCell ref="U76:W76"/>
    <mergeCell ref="CF79:CG79"/>
    <mergeCell ref="CH79:CI79"/>
    <mergeCell ref="CJ79:CK79"/>
    <mergeCell ref="CJ34:CK34"/>
    <mergeCell ref="BE72:BG72"/>
    <mergeCell ref="AG72:AI72"/>
    <mergeCell ref="AJ72:AK72"/>
    <mergeCell ref="AL72:AM72"/>
    <mergeCell ref="AN72:AO72"/>
    <mergeCell ref="AP72:AR72"/>
    <mergeCell ref="AS72:AU72"/>
    <mergeCell ref="AL73:AM73"/>
    <mergeCell ref="BQ74:BS74"/>
    <mergeCell ref="BL73:BM73"/>
    <mergeCell ref="BN73:BP73"/>
    <mergeCell ref="BQ73:BS73"/>
    <mergeCell ref="R71:T71"/>
    <mergeCell ref="CC70:CE70"/>
    <mergeCell ref="CF70:CG70"/>
    <mergeCell ref="BJ59:BK59"/>
    <mergeCell ref="CL70:CN70"/>
    <mergeCell ref="R75:T75"/>
    <mergeCell ref="BE76:BG76"/>
    <mergeCell ref="BH76:BI76"/>
    <mergeCell ref="BX68:BZ69"/>
    <mergeCell ref="BL76:BM76"/>
    <mergeCell ref="AZ44:BB46"/>
    <mergeCell ref="AZ47:BB48"/>
    <mergeCell ref="BW50:BW55"/>
    <mergeCell ref="CO80:CQ80"/>
    <mergeCell ref="U79:W79"/>
    <mergeCell ref="U77:W77"/>
    <mergeCell ref="CL76:CN76"/>
    <mergeCell ref="CO75:CQ75"/>
    <mergeCell ref="CC77:CE77"/>
    <mergeCell ref="CH80:CI80"/>
    <mergeCell ref="CJ80:CK80"/>
    <mergeCell ref="CF77:CG77"/>
    <mergeCell ref="CJ77:CK77"/>
    <mergeCell ref="CC79:CE79"/>
    <mergeCell ref="AP80:AR80"/>
    <mergeCell ref="AS80:AU80"/>
    <mergeCell ref="AY80:AY90"/>
    <mergeCell ref="BL87:BM87"/>
    <mergeCell ref="CC82:CE82"/>
    <mergeCell ref="CC80:CE80"/>
    <mergeCell ref="CF80:CG80"/>
    <mergeCell ref="BN79:BP79"/>
    <mergeCell ref="BN76:BP76"/>
    <mergeCell ref="AP79:AR79"/>
    <mergeCell ref="CO76:CQ76"/>
    <mergeCell ref="U75:W75"/>
    <mergeCell ref="CL77:CN77"/>
    <mergeCell ref="BJ80:BK80"/>
    <mergeCell ref="AN77:AO77"/>
    <mergeCell ref="AL76:AM76"/>
    <mergeCell ref="BE77:BG77"/>
    <mergeCell ref="CH81:CI81"/>
    <mergeCell ref="CJ81:CK81"/>
    <mergeCell ref="CL80:CN80"/>
    <mergeCell ref="AS76:AU76"/>
    <mergeCell ref="AL68:AM68"/>
    <mergeCell ref="AN68:AO68"/>
    <mergeCell ref="BQ68:BS68"/>
    <mergeCell ref="AL67:AM67"/>
    <mergeCell ref="AN67:AO67"/>
    <mergeCell ref="AP67:AR67"/>
    <mergeCell ref="AS67:AU67"/>
    <mergeCell ref="CH75:CI75"/>
    <mergeCell ref="CJ75:CK75"/>
    <mergeCell ref="CH72:CI72"/>
    <mergeCell ref="CJ72:CK72"/>
    <mergeCell ref="BQ76:BS76"/>
    <mergeCell ref="AL75:AM75"/>
    <mergeCell ref="AN75:AO75"/>
    <mergeCell ref="AP75:AR75"/>
    <mergeCell ref="BN71:BP71"/>
    <mergeCell ref="AS75:AU75"/>
    <mergeCell ref="AL74:AM74"/>
    <mergeCell ref="AN74:AO74"/>
    <mergeCell ref="AP74:AR74"/>
    <mergeCell ref="BL74:BM74"/>
    <mergeCell ref="BN74:BP74"/>
    <mergeCell ref="AS74:AU74"/>
    <mergeCell ref="AS69:AU69"/>
    <mergeCell ref="BJ69:BK69"/>
    <mergeCell ref="BL69:BM69"/>
    <mergeCell ref="AZ66:BB69"/>
    <mergeCell ref="AS68:AU68"/>
    <mergeCell ref="BE68:BG68"/>
    <mergeCell ref="AP66:AR66"/>
    <mergeCell ref="AS66:AU66"/>
    <mergeCell ref="BL66:BM66"/>
    <mergeCell ref="N80:O80"/>
    <mergeCell ref="P80:Q80"/>
    <mergeCell ref="R80:T80"/>
    <mergeCell ref="U80:W80"/>
    <mergeCell ref="AG80:AI80"/>
    <mergeCell ref="AJ80:AK80"/>
    <mergeCell ref="AL80:AM80"/>
    <mergeCell ref="AZ77:BB79"/>
    <mergeCell ref="BJ79:BK79"/>
    <mergeCell ref="BJ81:BK81"/>
    <mergeCell ref="I78:K78"/>
    <mergeCell ref="L78:M78"/>
    <mergeCell ref="N78:O78"/>
    <mergeCell ref="P78:Q78"/>
    <mergeCell ref="AA82:AA84"/>
    <mergeCell ref="AB82:AD84"/>
    <mergeCell ref="R78:T78"/>
    <mergeCell ref="U78:W78"/>
    <mergeCell ref="BH79:BI79"/>
    <mergeCell ref="I79:K79"/>
    <mergeCell ref="R79:T79"/>
    <mergeCell ref="AB76:AD79"/>
    <mergeCell ref="L76:M76"/>
    <mergeCell ref="N76:O76"/>
    <mergeCell ref="P76:Q76"/>
    <mergeCell ref="I77:K77"/>
    <mergeCell ref="L77:M77"/>
    <mergeCell ref="N77:O77"/>
    <mergeCell ref="P77:Q77"/>
    <mergeCell ref="R77:T77"/>
    <mergeCell ref="AL82:AM82"/>
    <mergeCell ref="AN82:AO82"/>
    <mergeCell ref="CO84:CQ84"/>
    <mergeCell ref="AS78:AU78"/>
    <mergeCell ref="BE78:BG78"/>
    <mergeCell ref="BH78:BI78"/>
    <mergeCell ref="BN78:BP78"/>
    <mergeCell ref="BQ78:BS78"/>
    <mergeCell ref="BH75:BI75"/>
    <mergeCell ref="BJ75:BK75"/>
    <mergeCell ref="BL75:BM75"/>
    <mergeCell ref="BN75:BP75"/>
    <mergeCell ref="AZ74:BB76"/>
    <mergeCell ref="BE74:BG74"/>
    <mergeCell ref="BE75:BG75"/>
    <mergeCell ref="CH84:CI84"/>
    <mergeCell ref="CJ84:CK84"/>
    <mergeCell ref="BE79:BG79"/>
    <mergeCell ref="AG79:AI79"/>
    <mergeCell ref="AS77:AU77"/>
    <mergeCell ref="BX76:BZ77"/>
    <mergeCell ref="BQ82:BS82"/>
    <mergeCell ref="BQ84:BS84"/>
    <mergeCell ref="AJ81:AK81"/>
    <mergeCell ref="AG78:AI78"/>
    <mergeCell ref="AZ80:BB82"/>
    <mergeCell ref="BE80:BG80"/>
    <mergeCell ref="AL83:AM83"/>
    <mergeCell ref="AN83:AO83"/>
    <mergeCell ref="AP83:AR83"/>
    <mergeCell ref="BQ81:BS81"/>
    <mergeCell ref="CL79:CN79"/>
    <mergeCell ref="BQ75:BS75"/>
    <mergeCell ref="AJ78:AK78"/>
    <mergeCell ref="CO86:CQ86"/>
    <mergeCell ref="CO85:CQ85"/>
    <mergeCell ref="CL81:CN81"/>
    <mergeCell ref="CO81:CQ81"/>
    <mergeCell ref="AW70:AW91"/>
    <mergeCell ref="CL75:CN75"/>
    <mergeCell ref="BJ73:BK73"/>
    <mergeCell ref="CC78:CE78"/>
    <mergeCell ref="AN71:AO71"/>
    <mergeCell ref="AP71:AR71"/>
    <mergeCell ref="AS82:AU82"/>
    <mergeCell ref="BN83:BP83"/>
    <mergeCell ref="BQ83:BS83"/>
    <mergeCell ref="BW88:BW89"/>
    <mergeCell ref="CC83:CE83"/>
    <mergeCell ref="CF83:CG83"/>
    <mergeCell ref="CH83:CI83"/>
    <mergeCell ref="CJ83:CK83"/>
    <mergeCell ref="CL83:CN83"/>
    <mergeCell ref="CF84:CG84"/>
    <mergeCell ref="BN80:BP80"/>
    <mergeCell ref="AN80:AO80"/>
    <mergeCell ref="AZ90:BB90"/>
    <mergeCell ref="BE90:BG90"/>
    <mergeCell ref="BH90:BI90"/>
    <mergeCell ref="BJ90:BK90"/>
    <mergeCell ref="BL90:BM90"/>
    <mergeCell ref="BN90:BP90"/>
    <mergeCell ref="BQ90:BS90"/>
    <mergeCell ref="AZ87:BB89"/>
    <mergeCell ref="BE87:BG87"/>
    <mergeCell ref="AN81:AO81"/>
    <mergeCell ref="CH86:CI86"/>
    <mergeCell ref="CJ86:CK86"/>
    <mergeCell ref="BX88:BZ89"/>
    <mergeCell ref="CL89:CN89"/>
    <mergeCell ref="CH89:CI89"/>
    <mergeCell ref="BQ88:BS88"/>
    <mergeCell ref="BQ86:BS86"/>
    <mergeCell ref="CC88:CE88"/>
    <mergeCell ref="CF88:CG88"/>
    <mergeCell ref="BE81:BG81"/>
    <mergeCell ref="CF86:CG86"/>
    <mergeCell ref="CL86:CN86"/>
    <mergeCell ref="CF82:CG82"/>
    <mergeCell ref="CH82:CI82"/>
    <mergeCell ref="CL84:CN84"/>
    <mergeCell ref="AB93:AD93"/>
    <mergeCell ref="AG93:AI93"/>
    <mergeCell ref="AJ93:AK93"/>
    <mergeCell ref="AB89:AD89"/>
    <mergeCell ref="BE82:BG82"/>
    <mergeCell ref="AS83:AU83"/>
    <mergeCell ref="BE83:BG83"/>
    <mergeCell ref="AN84:AO84"/>
    <mergeCell ref="BE85:BG85"/>
    <mergeCell ref="BL84:BM84"/>
    <mergeCell ref="BN84:BP84"/>
    <mergeCell ref="AP86:AR86"/>
    <mergeCell ref="BH87:BI87"/>
    <mergeCell ref="BJ87:BK87"/>
    <mergeCell ref="BJ83:BK83"/>
    <mergeCell ref="BL83:BM83"/>
    <mergeCell ref="BN85:BP85"/>
    <mergeCell ref="AL86:AM86"/>
    <mergeCell ref="AN86:AO86"/>
    <mergeCell ref="BL80:BM80"/>
    <mergeCell ref="AS81:AU81"/>
    <mergeCell ref="BL81:BM81"/>
    <mergeCell ref="AG82:AI82"/>
    <mergeCell ref="AJ82:AK82"/>
    <mergeCell ref="BH80:BI80"/>
    <mergeCell ref="CF81:CG81"/>
    <mergeCell ref="BQ80:BS80"/>
    <mergeCell ref="CC84:CE84"/>
    <mergeCell ref="D83:F86"/>
    <mergeCell ref="I83:K83"/>
    <mergeCell ref="L83:M83"/>
    <mergeCell ref="N83:O83"/>
    <mergeCell ref="P83:Q83"/>
    <mergeCell ref="R83:T83"/>
    <mergeCell ref="U83:W83"/>
    <mergeCell ref="AG83:AI83"/>
    <mergeCell ref="AJ83:AK83"/>
    <mergeCell ref="BH82:BI82"/>
    <mergeCell ref="BJ82:BK82"/>
    <mergeCell ref="BL82:BM82"/>
    <mergeCell ref="BN82:BP82"/>
    <mergeCell ref="U86:W86"/>
    <mergeCell ref="R82:T82"/>
    <mergeCell ref="U82:W82"/>
    <mergeCell ref="Y82:Y104"/>
    <mergeCell ref="D87:F88"/>
    <mergeCell ref="I87:K87"/>
    <mergeCell ref="L87:M87"/>
    <mergeCell ref="BE88:BG88"/>
    <mergeCell ref="BH88:BI88"/>
    <mergeCell ref="BJ88:BK88"/>
    <mergeCell ref="BL88:BM88"/>
    <mergeCell ref="BJ86:BK86"/>
    <mergeCell ref="BL86:BM86"/>
    <mergeCell ref="BN86:BP86"/>
    <mergeCell ref="AZ83:BB86"/>
    <mergeCell ref="B96:U101"/>
    <mergeCell ref="CO89:CQ89"/>
    <mergeCell ref="I85:K85"/>
    <mergeCell ref="L85:M85"/>
    <mergeCell ref="N85:O85"/>
    <mergeCell ref="P85:Q85"/>
    <mergeCell ref="R85:T85"/>
    <mergeCell ref="U85:W85"/>
    <mergeCell ref="AA85:AA86"/>
    <mergeCell ref="AB85:AD86"/>
    <mergeCell ref="CO88:CQ88"/>
    <mergeCell ref="I84:K84"/>
    <mergeCell ref="L84:M84"/>
    <mergeCell ref="N84:O84"/>
    <mergeCell ref="P84:Q84"/>
    <mergeCell ref="R84:T84"/>
    <mergeCell ref="U84:W84"/>
    <mergeCell ref="AG84:AI84"/>
    <mergeCell ref="AJ84:AK84"/>
    <mergeCell ref="AL84:AM84"/>
    <mergeCell ref="CH88:CI88"/>
    <mergeCell ref="CJ88:CK88"/>
    <mergeCell ref="CL88:CN88"/>
    <mergeCell ref="CC89:CE89"/>
    <mergeCell ref="CF89:CG89"/>
    <mergeCell ref="AN85:AO85"/>
    <mergeCell ref="AP85:AR85"/>
    <mergeCell ref="CC86:CE86"/>
    <mergeCell ref="AG89:AI89"/>
    <mergeCell ref="AJ89:AK89"/>
    <mergeCell ref="CO87:CQ87"/>
    <mergeCell ref="BW85:BW87"/>
    <mergeCell ref="BU85:BU89"/>
    <mergeCell ref="L86:M86"/>
    <mergeCell ref="CJ89:CK89"/>
    <mergeCell ref="BH85:BI85"/>
    <mergeCell ref="I81:K81"/>
    <mergeCell ref="L81:M81"/>
    <mergeCell ref="N81:O81"/>
    <mergeCell ref="P81:Q81"/>
    <mergeCell ref="R81:T81"/>
    <mergeCell ref="U81:W81"/>
    <mergeCell ref="R88:T88"/>
    <mergeCell ref="U88:W88"/>
    <mergeCell ref="AB88:AD88"/>
    <mergeCell ref="AG88:AI88"/>
    <mergeCell ref="AS86:AU86"/>
    <mergeCell ref="BX81:BZ83"/>
    <mergeCell ref="N86:O86"/>
    <mergeCell ref="P86:Q86"/>
    <mergeCell ref="R86:T86"/>
    <mergeCell ref="AP87:AR87"/>
    <mergeCell ref="AS87:AU87"/>
    <mergeCell ref="U87:W87"/>
    <mergeCell ref="AB87:AD87"/>
    <mergeCell ref="AG87:AI87"/>
    <mergeCell ref="BE86:BG86"/>
    <mergeCell ref="BH86:BI86"/>
    <mergeCell ref="AS88:AU88"/>
    <mergeCell ref="BQ87:BS87"/>
    <mergeCell ref="BH84:BI84"/>
    <mergeCell ref="BJ84:BK84"/>
    <mergeCell ref="BN87:BP87"/>
    <mergeCell ref="AP84:AR84"/>
    <mergeCell ref="BN88:BP88"/>
    <mergeCell ref="BJ85:BK85"/>
    <mergeCell ref="BL85:BM85"/>
    <mergeCell ref="BH83:BI83"/>
    <mergeCell ref="BU92:BU93"/>
    <mergeCell ref="AJ88:AK88"/>
    <mergeCell ref="AL88:AM88"/>
    <mergeCell ref="AN88:AO88"/>
    <mergeCell ref="AP88:AR88"/>
    <mergeCell ref="I82:K82"/>
    <mergeCell ref="L82:M82"/>
    <mergeCell ref="N82:O82"/>
    <mergeCell ref="BE89:BG89"/>
    <mergeCell ref="AS85:AU85"/>
    <mergeCell ref="AS84:AU84"/>
    <mergeCell ref="BE84:BG84"/>
    <mergeCell ref="AP89:AR89"/>
    <mergeCell ref="AS89:AU89"/>
    <mergeCell ref="BQ85:BS85"/>
    <mergeCell ref="AG85:AI85"/>
    <mergeCell ref="AJ85:AK85"/>
    <mergeCell ref="AL85:AM85"/>
    <mergeCell ref="BT80:BT89"/>
    <mergeCell ref="AJ87:AK87"/>
    <mergeCell ref="AL87:AM87"/>
    <mergeCell ref="AN87:AO87"/>
    <mergeCell ref="AL89:AM89"/>
    <mergeCell ref="AS93:AU93"/>
    <mergeCell ref="AN89:AO89"/>
    <mergeCell ref="U92:W92"/>
    <mergeCell ref="AB92:AD92"/>
    <mergeCell ref="L88:M88"/>
    <mergeCell ref="N88:O88"/>
    <mergeCell ref="P88:Q88"/>
    <mergeCell ref="U89:W89"/>
    <mergeCell ref="CL94:CN94"/>
    <mergeCell ref="CO94:CQ94"/>
    <mergeCell ref="CU94:CW94"/>
    <mergeCell ref="I91:K91"/>
    <mergeCell ref="L91:M91"/>
    <mergeCell ref="N91:O91"/>
    <mergeCell ref="P91:Q91"/>
    <mergeCell ref="R91:T91"/>
    <mergeCell ref="CO92:CQ92"/>
    <mergeCell ref="CU92:CW92"/>
    <mergeCell ref="CO93:CQ93"/>
    <mergeCell ref="CU93:CW93"/>
    <mergeCell ref="N90:O90"/>
    <mergeCell ref="P90:Q90"/>
    <mergeCell ref="R90:T90"/>
    <mergeCell ref="U90:W90"/>
    <mergeCell ref="AA90:AA91"/>
    <mergeCell ref="AB90:AD90"/>
    <mergeCell ref="AG90:AI90"/>
    <mergeCell ref="AJ90:AK90"/>
    <mergeCell ref="AL90:AM90"/>
    <mergeCell ref="AN90:AO90"/>
    <mergeCell ref="CO95:CQ95"/>
    <mergeCell ref="CU95:CW95"/>
    <mergeCell ref="CL92:CN92"/>
    <mergeCell ref="BH89:BI89"/>
    <mergeCell ref="BJ89:BK89"/>
    <mergeCell ref="BL89:BM89"/>
    <mergeCell ref="BN89:BP89"/>
    <mergeCell ref="BQ89:BS89"/>
    <mergeCell ref="CL93:CN93"/>
    <mergeCell ref="BN91:BP91"/>
    <mergeCell ref="BQ91:BS91"/>
    <mergeCell ref="I89:K89"/>
    <mergeCell ref="L89:M89"/>
    <mergeCell ref="N89:O89"/>
    <mergeCell ref="P89:Q89"/>
    <mergeCell ref="R89:T89"/>
    <mergeCell ref="BW92:BW93"/>
    <mergeCell ref="BX92:BZ93"/>
    <mergeCell ref="CC92:CE92"/>
    <mergeCell ref="CF92:CG92"/>
    <mergeCell ref="CH92:CI92"/>
    <mergeCell ref="AS90:AU90"/>
    <mergeCell ref="CC95:CE95"/>
    <mergeCell ref="CF95:CG95"/>
    <mergeCell ref="CH95:CI95"/>
    <mergeCell ref="CJ95:CK95"/>
    <mergeCell ref="AP91:AR91"/>
    <mergeCell ref="AS91:AU91"/>
    <mergeCell ref="BE91:BG91"/>
    <mergeCell ref="BH91:BI91"/>
    <mergeCell ref="BJ91:BK91"/>
    <mergeCell ref="AP90:AR90"/>
    <mergeCell ref="I90:K90"/>
    <mergeCell ref="L90:M90"/>
    <mergeCell ref="I92:K92"/>
    <mergeCell ref="L92:M92"/>
    <mergeCell ref="N92:O92"/>
    <mergeCell ref="P92:Q92"/>
    <mergeCell ref="R92:T92"/>
    <mergeCell ref="AL93:AM93"/>
    <mergeCell ref="AN93:AO93"/>
    <mergeCell ref="AG92:AI92"/>
    <mergeCell ref="AJ92:AK92"/>
    <mergeCell ref="AL92:AM92"/>
    <mergeCell ref="AN92:AO92"/>
    <mergeCell ref="AP92:AR92"/>
    <mergeCell ref="AS92:AU92"/>
    <mergeCell ref="CL95:CN95"/>
    <mergeCell ref="CJ92:CK92"/>
    <mergeCell ref="CC93:CE93"/>
    <mergeCell ref="CF93:CG93"/>
    <mergeCell ref="CH93:CI93"/>
    <mergeCell ref="CJ93:CK93"/>
    <mergeCell ref="CF94:CG94"/>
    <mergeCell ref="AB97:AD97"/>
    <mergeCell ref="AB95:AD95"/>
    <mergeCell ref="AG95:AI95"/>
    <mergeCell ref="AJ95:AK95"/>
    <mergeCell ref="AL95:AM95"/>
    <mergeCell ref="AN95:AO95"/>
    <mergeCell ref="AP95:AR95"/>
    <mergeCell ref="BW94:BW95"/>
    <mergeCell ref="BX94:BZ95"/>
    <mergeCell ref="CC94:CE94"/>
    <mergeCell ref="CH94:CI94"/>
    <mergeCell ref="CJ94:CK94"/>
    <mergeCell ref="AP93:AR93"/>
    <mergeCell ref="AB102:AD102"/>
    <mergeCell ref="AG102:AI102"/>
    <mergeCell ref="AJ102:AK102"/>
    <mergeCell ref="AL102:AM102"/>
    <mergeCell ref="AN102:AO102"/>
    <mergeCell ref="AP102:AR102"/>
    <mergeCell ref="AJ100:AK100"/>
    <mergeCell ref="AL100:AM100"/>
    <mergeCell ref="AN100:AO100"/>
    <mergeCell ref="AP100:AR100"/>
    <mergeCell ref="AS98:AU98"/>
    <mergeCell ref="AB99:AD99"/>
    <mergeCell ref="AG99:AI99"/>
    <mergeCell ref="AJ99:AK99"/>
    <mergeCell ref="AL99:AM99"/>
    <mergeCell ref="AN99:AO99"/>
    <mergeCell ref="AP99:AR99"/>
    <mergeCell ref="AS99:AU99"/>
    <mergeCell ref="AP96:AR96"/>
    <mergeCell ref="AS96:AU96"/>
    <mergeCell ref="AL91:AM91"/>
    <mergeCell ref="AN91:AO91"/>
    <mergeCell ref="BU94:BU95"/>
    <mergeCell ref="AS100:AU100"/>
    <mergeCell ref="AB101:AD101"/>
    <mergeCell ref="AG101:AI101"/>
    <mergeCell ref="AJ101:AK101"/>
    <mergeCell ref="AL101:AM101"/>
    <mergeCell ref="AN101:AO101"/>
    <mergeCell ref="AP101:AR101"/>
    <mergeCell ref="AS101:AU101"/>
    <mergeCell ref="AB100:AD100"/>
    <mergeCell ref="AG100:AI100"/>
    <mergeCell ref="AS95:AU95"/>
    <mergeCell ref="AB96:AD96"/>
    <mergeCell ref="AG96:AI96"/>
    <mergeCell ref="AJ96:AK96"/>
    <mergeCell ref="AB94:AD94"/>
    <mergeCell ref="AG94:AI94"/>
    <mergeCell ref="AJ94:AK94"/>
    <mergeCell ref="AL94:AM94"/>
    <mergeCell ref="AN94:AO94"/>
    <mergeCell ref="AP94:AR94"/>
    <mergeCell ref="AS94:AU94"/>
    <mergeCell ref="BL91:BM91"/>
    <mergeCell ref="CL74:CN74"/>
    <mergeCell ref="CC59:CE59"/>
    <mergeCell ref="CO82:CQ82"/>
    <mergeCell ref="CO54:CQ54"/>
    <mergeCell ref="CC48:CE48"/>
    <mergeCell ref="AB98:AD98"/>
    <mergeCell ref="AG98:AI98"/>
    <mergeCell ref="AJ98:AK98"/>
    <mergeCell ref="AL98:AM98"/>
    <mergeCell ref="AN98:AO98"/>
    <mergeCell ref="AP98:AR98"/>
    <mergeCell ref="CC81:CE81"/>
    <mergeCell ref="CO79:CQ79"/>
    <mergeCell ref="AG104:AI104"/>
    <mergeCell ref="AJ104:AK104"/>
    <mergeCell ref="AL104:AM104"/>
    <mergeCell ref="AN104:AO104"/>
    <mergeCell ref="AP104:AR104"/>
    <mergeCell ref="AS102:AU102"/>
    <mergeCell ref="AG103:AI103"/>
    <mergeCell ref="AJ103:AK103"/>
    <mergeCell ref="AL103:AM103"/>
    <mergeCell ref="AN103:AO103"/>
    <mergeCell ref="AP103:AR103"/>
    <mergeCell ref="AG97:AI97"/>
    <mergeCell ref="AJ97:AK97"/>
    <mergeCell ref="AL97:AM97"/>
    <mergeCell ref="AN97:AO97"/>
    <mergeCell ref="AP97:AR97"/>
    <mergeCell ref="AS97:AU97"/>
    <mergeCell ref="AL96:AM96"/>
    <mergeCell ref="AN96:AO96"/>
    <mergeCell ref="CO45:CQ45"/>
    <mergeCell ref="CF50:CG50"/>
    <mergeCell ref="CO41:CQ41"/>
    <mergeCell ref="CJ39:CK39"/>
    <mergeCell ref="CL39:CN39"/>
    <mergeCell ref="CC85:CE85"/>
    <mergeCell ref="CJ82:CK82"/>
    <mergeCell ref="CC74:CE74"/>
    <mergeCell ref="CF74:CG74"/>
    <mergeCell ref="CC71:CE71"/>
    <mergeCell ref="CF71:CG71"/>
    <mergeCell ref="CO53:CQ53"/>
    <mergeCell ref="CL53:CN53"/>
    <mergeCell ref="CL49:CN49"/>
    <mergeCell ref="CO49:CQ49"/>
    <mergeCell ref="CH51:CI51"/>
    <mergeCell ref="CJ44:CK44"/>
    <mergeCell ref="CL44:CN44"/>
    <mergeCell ref="CO44:CQ44"/>
    <mergeCell ref="CF85:CG85"/>
    <mergeCell ref="CL82:CN82"/>
    <mergeCell ref="CH85:CI85"/>
    <mergeCell ref="CJ85:CK85"/>
    <mergeCell ref="CL85:CN85"/>
    <mergeCell ref="CO83:CQ83"/>
    <mergeCell ref="CC76:CE76"/>
    <mergeCell ref="CF76:CG76"/>
    <mergeCell ref="CH76:CI76"/>
    <mergeCell ref="CJ76:CK76"/>
    <mergeCell ref="CO78:CQ78"/>
    <mergeCell ref="CH77:CI77"/>
    <mergeCell ref="CJ74:CK74"/>
    <mergeCell ref="CH62:CI62"/>
    <mergeCell ref="CJ62:CK62"/>
    <mergeCell ref="CL62:CN62"/>
    <mergeCell ref="CJ50:CK50"/>
    <mergeCell ref="CL50:CN50"/>
    <mergeCell ref="CJ51:CK51"/>
    <mergeCell ref="BX53:BZ54"/>
    <mergeCell ref="CF48:CG48"/>
    <mergeCell ref="CH48:CI48"/>
    <mergeCell ref="CJ48:CK48"/>
    <mergeCell ref="CL48:CN48"/>
    <mergeCell ref="CO48:CQ48"/>
    <mergeCell ref="CO52:CQ52"/>
    <mergeCell ref="CC53:CE53"/>
    <mergeCell ref="CF53:CG53"/>
    <mergeCell ref="CH53:CI53"/>
    <mergeCell ref="CF49:CG49"/>
    <mergeCell ref="CH49:CI49"/>
    <mergeCell ref="CJ49:CK49"/>
    <mergeCell ref="CH50:CI50"/>
    <mergeCell ref="CL52:CN52"/>
    <mergeCell ref="CO50:CQ50"/>
    <mergeCell ref="CL51:CN51"/>
    <mergeCell ref="CO51:CQ51"/>
    <mergeCell ref="CC62:CE62"/>
    <mergeCell ref="CF62:CG62"/>
    <mergeCell ref="CO55:CQ55"/>
    <mergeCell ref="CC52:CE52"/>
    <mergeCell ref="CF52:CG52"/>
    <mergeCell ref="CH52:CI52"/>
    <mergeCell ref="CJ52:CK52"/>
    <mergeCell ref="CJ53:CK53"/>
    <mergeCell ref="CC22:CE22"/>
    <mergeCell ref="CC54:CE54"/>
    <mergeCell ref="CF54:CG54"/>
    <mergeCell ref="CH54:CI54"/>
    <mergeCell ref="CJ54:CK54"/>
    <mergeCell ref="CL54:CN54"/>
    <mergeCell ref="CJ24:CK24"/>
    <mergeCell ref="CH25:CI25"/>
    <mergeCell ref="CJ25:CK25"/>
    <mergeCell ref="CL55:CN55"/>
    <mergeCell ref="CJ55:CK55"/>
    <mergeCell ref="CL45:CN45"/>
    <mergeCell ref="BX45:BZ46"/>
    <mergeCell ref="CC45:CE45"/>
    <mergeCell ref="CF45:CG45"/>
    <mergeCell ref="CH45:CI45"/>
    <mergeCell ref="CJ42:CK42"/>
    <mergeCell ref="CC41:CE41"/>
    <mergeCell ref="CF41:CG41"/>
    <mergeCell ref="CH41:CI41"/>
    <mergeCell ref="CJ41:CK41"/>
    <mergeCell ref="CL41:CN41"/>
    <mergeCell ref="CH40:CI40"/>
    <mergeCell ref="CJ45:CK45"/>
    <mergeCell ref="CF37:CG37"/>
    <mergeCell ref="CH37:CI37"/>
    <mergeCell ref="CJ37:CK37"/>
    <mergeCell ref="CL37:CN37"/>
    <mergeCell ref="CH44:CI44"/>
    <mergeCell ref="CL34:CN34"/>
    <mergeCell ref="CC44:CE44"/>
    <mergeCell ref="CF44:CG44"/>
  </mergeCells>
  <phoneticPr fontId="2"/>
  <pageMargins left="0.11811023622047245" right="0.11811023622047245" top="0.15748031496062992" bottom="0.15748031496062992" header="0.31496062992125984" footer="0.31496062992125984"/>
  <pageSetup paperSize="9" scale="44"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Q30"/>
  <sheetViews>
    <sheetView topLeftCell="A7" workbookViewId="0">
      <selection activeCell="G32" sqref="G32"/>
    </sheetView>
  </sheetViews>
  <sheetFormatPr defaultRowHeight="13.5"/>
  <cols>
    <col min="1" max="1" width="6.625" style="79" customWidth="1"/>
    <col min="2" max="2" width="12.5" style="100" customWidth="1"/>
    <col min="3" max="3" width="14.375" style="123" bestFit="1" customWidth="1"/>
    <col min="4" max="15" width="12.5" style="100" customWidth="1"/>
    <col min="16" max="16384" width="9" style="100"/>
  </cols>
  <sheetData>
    <row r="1" spans="1:17" ht="21">
      <c r="A1" s="1318" t="s">
        <v>820</v>
      </c>
      <c r="B1" s="1319"/>
      <c r="C1" s="1319"/>
      <c r="D1" s="1319"/>
      <c r="E1" s="1319"/>
    </row>
    <row r="3" spans="1:17" ht="18" thickBot="1">
      <c r="A3" s="107"/>
      <c r="B3" s="104" t="s">
        <v>136</v>
      </c>
      <c r="C3" s="105" t="s">
        <v>231</v>
      </c>
      <c r="D3" s="105" t="s">
        <v>131</v>
      </c>
      <c r="E3" s="105" t="s">
        <v>233</v>
      </c>
      <c r="F3" s="105" t="s">
        <v>51</v>
      </c>
      <c r="G3" s="184" t="s">
        <v>296</v>
      </c>
      <c r="H3" s="184" t="s">
        <v>334</v>
      </c>
      <c r="I3" s="184" t="s">
        <v>289</v>
      </c>
      <c r="J3" s="184" t="s">
        <v>335</v>
      </c>
      <c r="K3" s="184" t="s">
        <v>336</v>
      </c>
      <c r="L3" s="184" t="s">
        <v>337</v>
      </c>
      <c r="M3" s="184" t="s">
        <v>338</v>
      </c>
      <c r="N3" s="184" t="s">
        <v>291</v>
      </c>
      <c r="O3" s="184" t="s">
        <v>339</v>
      </c>
      <c r="P3" s="185"/>
      <c r="Q3" s="160"/>
    </row>
    <row r="4" spans="1:17" ht="15.75" customHeight="1" thickTop="1" thickBot="1">
      <c r="A4" s="109" t="s">
        <v>137</v>
      </c>
      <c r="B4" s="334" t="s">
        <v>215</v>
      </c>
      <c r="C4" s="108" t="s">
        <v>255</v>
      </c>
      <c r="D4" s="494"/>
      <c r="E4" s="495"/>
      <c r="F4" s="507"/>
      <c r="G4" s="495"/>
      <c r="H4" s="495"/>
      <c r="I4" s="495"/>
      <c r="J4" s="495"/>
      <c r="K4" s="495"/>
      <c r="L4" s="495"/>
      <c r="M4" s="495"/>
      <c r="N4" s="495"/>
      <c r="O4" s="495"/>
    </row>
    <row r="5" spans="1:17" ht="15.75" customHeight="1" thickTop="1">
      <c r="A5" s="96">
        <v>2</v>
      </c>
      <c r="B5" s="333" t="s">
        <v>216</v>
      </c>
      <c r="C5" s="96" t="s">
        <v>256</v>
      </c>
      <c r="D5" s="496" t="s">
        <v>232</v>
      </c>
      <c r="E5" s="497" t="s">
        <v>247</v>
      </c>
      <c r="F5" s="508" t="s">
        <v>240</v>
      </c>
      <c r="G5" s="489" t="s">
        <v>720</v>
      </c>
      <c r="H5" s="509" t="s">
        <v>697</v>
      </c>
      <c r="I5" s="510" t="s">
        <v>617</v>
      </c>
      <c r="J5" s="489" t="s">
        <v>701</v>
      </c>
      <c r="K5" s="509" t="s">
        <v>342</v>
      </c>
      <c r="L5" s="511" t="s">
        <v>645</v>
      </c>
      <c r="M5" s="509" t="s">
        <v>606</v>
      </c>
      <c r="N5" s="509" t="s">
        <v>350</v>
      </c>
      <c r="O5" s="509" t="s">
        <v>638</v>
      </c>
    </row>
    <row r="6" spans="1:17" ht="15.75" customHeight="1">
      <c r="A6" s="96">
        <v>3</v>
      </c>
      <c r="B6" s="333" t="s">
        <v>217</v>
      </c>
      <c r="C6" s="96" t="s">
        <v>257</v>
      </c>
      <c r="D6" s="498" t="s">
        <v>234</v>
      </c>
      <c r="E6" s="499" t="s">
        <v>248</v>
      </c>
      <c r="F6" s="503" t="s">
        <v>241</v>
      </c>
      <c r="G6" s="491" t="s">
        <v>721</v>
      </c>
      <c r="H6" s="505" t="s">
        <v>632</v>
      </c>
      <c r="I6" s="512" t="s">
        <v>618</v>
      </c>
      <c r="J6" s="491" t="s">
        <v>702</v>
      </c>
      <c r="K6" s="505" t="s">
        <v>343</v>
      </c>
      <c r="L6" s="513" t="s">
        <v>646</v>
      </c>
      <c r="M6" s="514" t="s">
        <v>607</v>
      </c>
      <c r="N6" s="505" t="s">
        <v>349</v>
      </c>
      <c r="O6" s="505" t="s">
        <v>639</v>
      </c>
    </row>
    <row r="7" spans="1:17" ht="15.75" customHeight="1">
      <c r="A7" s="96">
        <v>4</v>
      </c>
      <c r="B7" s="437" t="s">
        <v>766</v>
      </c>
      <c r="C7" s="96" t="s">
        <v>258</v>
      </c>
      <c r="D7" s="498" t="s">
        <v>235</v>
      </c>
      <c r="E7" s="499" t="s">
        <v>249</v>
      </c>
      <c r="F7" s="503" t="s">
        <v>242</v>
      </c>
      <c r="G7" s="491" t="s">
        <v>722</v>
      </c>
      <c r="H7" s="505" t="s">
        <v>633</v>
      </c>
      <c r="I7" s="512" t="s">
        <v>619</v>
      </c>
      <c r="J7" s="491" t="s">
        <v>703</v>
      </c>
      <c r="K7" s="505" t="s">
        <v>344</v>
      </c>
      <c r="L7" s="513" t="s">
        <v>647</v>
      </c>
      <c r="M7" s="491" t="s">
        <v>608</v>
      </c>
      <c r="N7" s="505" t="s">
        <v>351</v>
      </c>
      <c r="O7" s="505" t="s">
        <v>640</v>
      </c>
    </row>
    <row r="8" spans="1:17" ht="15.75" customHeight="1">
      <c r="A8" s="96">
        <v>5</v>
      </c>
      <c r="B8" s="333" t="s">
        <v>218</v>
      </c>
      <c r="C8" s="96" t="s">
        <v>768</v>
      </c>
      <c r="D8" s="498" t="s">
        <v>236</v>
      </c>
      <c r="E8" s="500" t="s">
        <v>250</v>
      </c>
      <c r="F8" s="503" t="s">
        <v>243</v>
      </c>
      <c r="G8" s="491" t="s">
        <v>723</v>
      </c>
      <c r="H8" s="505" t="s">
        <v>634</v>
      </c>
      <c r="I8" s="512" t="s">
        <v>620</v>
      </c>
      <c r="J8" s="491" t="s">
        <v>704</v>
      </c>
      <c r="K8" s="505" t="s">
        <v>345</v>
      </c>
      <c r="L8" s="513" t="s">
        <v>648</v>
      </c>
      <c r="M8" s="491" t="s">
        <v>609</v>
      </c>
      <c r="N8" s="505" t="s">
        <v>352</v>
      </c>
      <c r="O8" s="505" t="s">
        <v>641</v>
      </c>
    </row>
    <row r="9" spans="1:17" ht="15.75" customHeight="1">
      <c r="A9" s="96">
        <v>6</v>
      </c>
      <c r="B9" s="333" t="s">
        <v>219</v>
      </c>
      <c r="C9" s="96" t="s">
        <v>259</v>
      </c>
      <c r="D9" s="498" t="s">
        <v>237</v>
      </c>
      <c r="E9" s="500" t="s">
        <v>251</v>
      </c>
      <c r="F9" s="503" t="s">
        <v>244</v>
      </c>
      <c r="G9" s="491" t="s">
        <v>724</v>
      </c>
      <c r="H9" s="505" t="s">
        <v>635</v>
      </c>
      <c r="I9" s="512" t="s">
        <v>621</v>
      </c>
      <c r="J9" s="491" t="s">
        <v>705</v>
      </c>
      <c r="K9" s="505" t="s">
        <v>346</v>
      </c>
      <c r="L9" s="513" t="s">
        <v>649</v>
      </c>
      <c r="M9" s="491" t="s">
        <v>610</v>
      </c>
      <c r="N9" s="505" t="s">
        <v>353</v>
      </c>
      <c r="O9" s="505" t="s">
        <v>642</v>
      </c>
    </row>
    <row r="10" spans="1:17" ht="15.75" customHeight="1">
      <c r="A10" s="96">
        <v>7</v>
      </c>
      <c r="B10" s="333" t="s">
        <v>220</v>
      </c>
      <c r="C10" s="142" t="s">
        <v>260</v>
      </c>
      <c r="D10" s="498" t="s">
        <v>710</v>
      </c>
      <c r="E10" s="500" t="s">
        <v>252</v>
      </c>
      <c r="F10" s="503" t="s">
        <v>693</v>
      </c>
      <c r="G10" s="514" t="s">
        <v>614</v>
      </c>
      <c r="H10" s="505" t="s">
        <v>636</v>
      </c>
      <c r="I10" s="512" t="s">
        <v>622</v>
      </c>
      <c r="J10" s="491" t="s">
        <v>706</v>
      </c>
      <c r="K10" s="505" t="s">
        <v>347</v>
      </c>
      <c r="L10" s="513" t="s">
        <v>650</v>
      </c>
      <c r="M10" s="491" t="s">
        <v>699</v>
      </c>
      <c r="N10" s="505" t="s">
        <v>354</v>
      </c>
      <c r="O10" s="505" t="s">
        <v>643</v>
      </c>
    </row>
    <row r="11" spans="1:17" ht="15.75" customHeight="1">
      <c r="A11" s="96">
        <v>8</v>
      </c>
      <c r="B11" s="333" t="s">
        <v>221</v>
      </c>
      <c r="C11" s="524" t="s">
        <v>819</v>
      </c>
      <c r="D11" s="498" t="s">
        <v>238</v>
      </c>
      <c r="E11" s="500" t="s">
        <v>253</v>
      </c>
      <c r="F11" s="503" t="s">
        <v>694</v>
      </c>
      <c r="G11" s="514" t="s">
        <v>615</v>
      </c>
      <c r="H11" s="505" t="s">
        <v>698</v>
      </c>
      <c r="I11" s="512" t="s">
        <v>623</v>
      </c>
      <c r="J11" s="491" t="s">
        <v>707</v>
      </c>
      <c r="K11" s="505" t="s">
        <v>348</v>
      </c>
      <c r="L11" s="513" t="s">
        <v>651</v>
      </c>
      <c r="M11" s="491" t="s">
        <v>611</v>
      </c>
      <c r="N11" s="505" t="s">
        <v>355</v>
      </c>
      <c r="O11" s="505" t="s">
        <v>709</v>
      </c>
    </row>
    <row r="12" spans="1:17" ht="15.75" customHeight="1" thickBot="1">
      <c r="A12" s="96">
        <v>9</v>
      </c>
      <c r="B12" s="333" t="s">
        <v>222</v>
      </c>
      <c r="C12" s="91" t="s">
        <v>261</v>
      </c>
      <c r="D12" s="501" t="s">
        <v>239</v>
      </c>
      <c r="E12" s="502" t="s">
        <v>254</v>
      </c>
      <c r="F12" s="515" t="s">
        <v>245</v>
      </c>
      <c r="G12" s="516" t="s">
        <v>616</v>
      </c>
      <c r="H12" s="506" t="s">
        <v>637</v>
      </c>
      <c r="I12" s="517" t="s">
        <v>719</v>
      </c>
      <c r="J12" s="493" t="s">
        <v>708</v>
      </c>
      <c r="K12" s="506" t="s">
        <v>613</v>
      </c>
      <c r="L12" s="518" t="s">
        <v>700</v>
      </c>
      <c r="M12" s="519" t="s">
        <v>612</v>
      </c>
      <c r="N12" s="506" t="s">
        <v>356</v>
      </c>
      <c r="O12" s="506" t="s">
        <v>644</v>
      </c>
    </row>
    <row r="13" spans="1:17" ht="15.75" customHeight="1" thickTop="1">
      <c r="A13" s="96">
        <v>10</v>
      </c>
      <c r="B13" s="333" t="s">
        <v>223</v>
      </c>
      <c r="C13" s="91" t="s">
        <v>262</v>
      </c>
      <c r="D13" s="503" t="s">
        <v>711</v>
      </c>
      <c r="E13" s="504" t="s">
        <v>624</v>
      </c>
      <c r="F13" s="186"/>
      <c r="G13" s="187"/>
      <c r="H13" s="187"/>
      <c r="I13" s="187"/>
      <c r="J13" s="187"/>
      <c r="K13" s="187"/>
      <c r="L13" s="187"/>
      <c r="M13" s="187"/>
      <c r="N13" s="187"/>
      <c r="O13" s="187"/>
    </row>
    <row r="14" spans="1:17" ht="15.75" customHeight="1">
      <c r="A14" s="96">
        <v>11</v>
      </c>
      <c r="B14" s="333" t="s">
        <v>224</v>
      </c>
      <c r="C14" s="91" t="s">
        <v>263</v>
      </c>
      <c r="D14" s="503" t="s">
        <v>712</v>
      </c>
      <c r="E14" s="505" t="s">
        <v>625</v>
      </c>
      <c r="F14" s="188"/>
      <c r="G14" s="329"/>
      <c r="H14" s="329"/>
      <c r="I14" s="332"/>
      <c r="K14" s="327"/>
      <c r="L14" s="330"/>
      <c r="M14" s="329"/>
      <c r="N14" s="189"/>
      <c r="O14" s="329"/>
    </row>
    <row r="15" spans="1:17" ht="15.75" customHeight="1">
      <c r="A15" s="96">
        <v>12</v>
      </c>
      <c r="B15" s="333" t="s">
        <v>736</v>
      </c>
      <c r="C15" s="91" t="s">
        <v>340</v>
      </c>
      <c r="D15" s="503" t="s">
        <v>713</v>
      </c>
      <c r="E15" s="505" t="s">
        <v>626</v>
      </c>
      <c r="F15" s="190"/>
      <c r="G15" s="329"/>
      <c r="H15" s="329"/>
      <c r="I15" s="332"/>
      <c r="K15" s="327"/>
      <c r="L15" s="330"/>
      <c r="M15" s="329"/>
      <c r="N15" s="160"/>
      <c r="O15" s="329"/>
    </row>
    <row r="16" spans="1:17" ht="15.75" customHeight="1">
      <c r="A16" s="96">
        <v>13</v>
      </c>
      <c r="B16" s="333" t="s">
        <v>225</v>
      </c>
      <c r="C16" s="91" t="s">
        <v>264</v>
      </c>
      <c r="D16" s="503" t="s">
        <v>714</v>
      </c>
      <c r="E16" s="505" t="s">
        <v>627</v>
      </c>
      <c r="F16" s="190"/>
      <c r="G16" s="329"/>
      <c r="H16" s="329"/>
      <c r="I16" s="332"/>
      <c r="K16" s="327"/>
      <c r="L16" s="330"/>
      <c r="M16" s="331"/>
      <c r="N16" s="160"/>
      <c r="O16" s="329"/>
    </row>
    <row r="17" spans="1:15" ht="15.75" customHeight="1" thickBot="1">
      <c r="A17" s="96">
        <v>14</v>
      </c>
      <c r="B17" s="141" t="s">
        <v>226</v>
      </c>
      <c r="C17" s="437" t="s">
        <v>765</v>
      </c>
      <c r="D17" s="503" t="s">
        <v>715</v>
      </c>
      <c r="E17" s="505" t="s">
        <v>628</v>
      </c>
      <c r="F17" s="190"/>
      <c r="G17" s="332"/>
      <c r="H17" s="329"/>
      <c r="I17" s="332"/>
      <c r="K17" s="327"/>
      <c r="L17" s="330"/>
      <c r="M17" s="331"/>
      <c r="N17" s="160"/>
      <c r="O17" s="329"/>
    </row>
    <row r="18" spans="1:15" ht="15.75" customHeight="1" thickTop="1">
      <c r="A18" s="488">
        <v>15</v>
      </c>
      <c r="B18" s="489" t="s">
        <v>737</v>
      </c>
      <c r="C18" s="192"/>
      <c r="D18" s="503" t="s">
        <v>716</v>
      </c>
      <c r="E18" s="505" t="s">
        <v>629</v>
      </c>
      <c r="F18" s="190"/>
      <c r="G18" s="306"/>
      <c r="H18" s="328"/>
      <c r="I18" s="332"/>
      <c r="K18" s="327"/>
      <c r="L18" s="330"/>
      <c r="M18" s="331"/>
      <c r="N18" s="160"/>
      <c r="O18" s="329"/>
    </row>
    <row r="19" spans="1:15" ht="15.75" customHeight="1">
      <c r="A19" s="490">
        <v>16</v>
      </c>
      <c r="B19" s="491" t="s">
        <v>767</v>
      </c>
      <c r="C19" s="193"/>
      <c r="D19" s="503" t="s">
        <v>717</v>
      </c>
      <c r="E19" s="505" t="s">
        <v>630</v>
      </c>
      <c r="F19" s="190"/>
      <c r="G19" s="306"/>
      <c r="H19" s="328"/>
      <c r="I19" s="332"/>
      <c r="K19" s="327"/>
      <c r="L19" s="330"/>
      <c r="M19" s="331"/>
      <c r="N19" s="160"/>
      <c r="O19" s="329"/>
    </row>
    <row r="20" spans="1:15" ht="15.75" customHeight="1" thickBot="1">
      <c r="A20" s="490">
        <v>17</v>
      </c>
      <c r="B20" s="491" t="s">
        <v>229</v>
      </c>
      <c r="C20" s="193"/>
      <c r="D20" s="503" t="s">
        <v>718</v>
      </c>
      <c r="E20" s="506" t="s">
        <v>631</v>
      </c>
      <c r="F20" s="190"/>
      <c r="G20" s="332"/>
      <c r="H20" s="328"/>
      <c r="I20" s="332"/>
      <c r="K20" s="327"/>
      <c r="L20" s="330"/>
      <c r="M20" s="331"/>
      <c r="N20" s="160"/>
      <c r="O20" s="329"/>
    </row>
    <row r="21" spans="1:15" ht="15.75" customHeight="1" thickTop="1">
      <c r="A21" s="490">
        <v>18</v>
      </c>
      <c r="B21" s="491" t="s">
        <v>230</v>
      </c>
      <c r="C21" s="194"/>
      <c r="D21" s="191"/>
      <c r="E21" s="191"/>
      <c r="F21" s="160"/>
      <c r="G21" s="332"/>
      <c r="H21" s="328"/>
      <c r="I21" s="332"/>
      <c r="K21" s="327"/>
      <c r="L21" s="330"/>
      <c r="M21" s="329"/>
      <c r="N21" s="160"/>
      <c r="O21" s="329"/>
    </row>
    <row r="22" spans="1:15" ht="15.75" customHeight="1">
      <c r="A22" s="490">
        <v>19</v>
      </c>
      <c r="B22" s="491" t="s">
        <v>695</v>
      </c>
      <c r="C22" s="194"/>
      <c r="D22" s="160"/>
      <c r="E22" s="160"/>
      <c r="F22" s="160"/>
      <c r="G22" s="160"/>
      <c r="H22" s="160"/>
      <c r="I22" s="160"/>
      <c r="J22" s="160"/>
      <c r="K22" s="160"/>
      <c r="L22" s="160"/>
      <c r="M22" s="160"/>
      <c r="N22" s="160"/>
      <c r="O22" s="160"/>
    </row>
    <row r="23" spans="1:15" ht="15.75" customHeight="1">
      <c r="A23" s="490">
        <v>20</v>
      </c>
      <c r="B23" s="491" t="s">
        <v>696</v>
      </c>
      <c r="C23" s="194"/>
      <c r="D23" s="160"/>
      <c r="E23" s="160"/>
      <c r="F23" s="160"/>
      <c r="G23" s="160"/>
      <c r="H23" s="160"/>
      <c r="I23" s="160"/>
      <c r="J23" s="160"/>
      <c r="K23" s="160"/>
      <c r="L23" s="160"/>
      <c r="M23" s="160"/>
      <c r="N23" s="160"/>
      <c r="O23" s="160"/>
    </row>
    <row r="24" spans="1:15" ht="15.75" customHeight="1">
      <c r="A24" s="490">
        <v>21</v>
      </c>
      <c r="B24" s="491" t="s">
        <v>228</v>
      </c>
      <c r="C24" s="194"/>
      <c r="D24" s="160"/>
      <c r="E24" s="160"/>
      <c r="F24" s="160"/>
      <c r="G24" s="160"/>
      <c r="H24" s="160"/>
      <c r="I24" s="160"/>
      <c r="J24" s="160"/>
      <c r="K24" s="160"/>
      <c r="L24" s="160"/>
      <c r="M24" s="160"/>
      <c r="N24" s="160"/>
      <c r="O24" s="160"/>
    </row>
    <row r="25" spans="1:15" ht="15.75" customHeight="1" thickBot="1">
      <c r="A25" s="492">
        <v>22</v>
      </c>
      <c r="B25" s="493" t="s">
        <v>227</v>
      </c>
      <c r="C25" s="194"/>
      <c r="D25" s="160"/>
      <c r="E25" s="160"/>
      <c r="F25" s="160"/>
      <c r="G25" s="160"/>
      <c r="H25" s="160"/>
      <c r="I25" s="160"/>
      <c r="J25" s="160"/>
      <c r="K25" s="160"/>
      <c r="L25" s="160"/>
      <c r="M25" s="160"/>
      <c r="N25" s="160"/>
      <c r="O25" s="160"/>
    </row>
    <row r="26" spans="1:15" s="123" customFormat="1" ht="14.25" thickTop="1">
      <c r="A26" s="161" t="s">
        <v>282</v>
      </c>
      <c r="B26" s="160"/>
      <c r="C26" s="160"/>
      <c r="D26" s="160"/>
      <c r="E26" s="160"/>
      <c r="F26" s="160"/>
    </row>
    <row r="27" spans="1:15">
      <c r="A27" s="106" t="s">
        <v>246</v>
      </c>
    </row>
    <row r="28" spans="1:15">
      <c r="A28" s="106" t="s">
        <v>812</v>
      </c>
    </row>
    <row r="29" spans="1:15">
      <c r="A29" s="106" t="s">
        <v>341</v>
      </c>
    </row>
    <row r="30" spans="1:15">
      <c r="A30" s="165"/>
    </row>
  </sheetData>
  <mergeCells count="1">
    <mergeCell ref="A1:E1"/>
  </mergeCells>
  <phoneticPr fontId="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D63"/>
  <sheetViews>
    <sheetView workbookViewId="0">
      <pane ySplit="6" topLeftCell="A46" activePane="bottomLeft" state="frozen"/>
      <selection pane="bottomLeft" activeCell="F70" sqref="F70"/>
    </sheetView>
  </sheetViews>
  <sheetFormatPr defaultRowHeight="13.5"/>
  <cols>
    <col min="1" max="1" width="10.375" style="79" bestFit="1" customWidth="1"/>
    <col min="2" max="2" width="5.25" style="79" bestFit="1" customWidth="1"/>
    <col min="3" max="3" width="12.375" style="79" bestFit="1" customWidth="1"/>
    <col min="4" max="4" width="3.375" style="79" bestFit="1" customWidth="1"/>
    <col min="5" max="5" width="9.25" style="79" bestFit="1" customWidth="1"/>
    <col min="6" max="6" width="9" style="79"/>
    <col min="7" max="7" width="9" style="79" bestFit="1" customWidth="1"/>
    <col min="8" max="8" width="3.375" style="79" bestFit="1" customWidth="1"/>
    <col min="9" max="9" width="9" style="79" bestFit="1" customWidth="1"/>
    <col min="10" max="10" width="5.25" style="79" bestFit="1" customWidth="1"/>
    <col min="11" max="11" width="10.625" style="79" bestFit="1" customWidth="1"/>
    <col min="12" max="12" width="11" style="79" bestFit="1" customWidth="1"/>
    <col min="13" max="14" width="5.125" style="79" customWidth="1"/>
    <col min="15" max="15" width="15" style="79" customWidth="1"/>
    <col min="16" max="16384" width="9" style="14"/>
  </cols>
  <sheetData>
    <row r="1" spans="1:30" ht="17.25">
      <c r="A1" s="1327" t="s">
        <v>154</v>
      </c>
      <c r="B1" s="1327"/>
      <c r="C1" s="1327"/>
      <c r="D1" s="1327"/>
      <c r="E1" s="1327"/>
      <c r="F1" s="1327"/>
      <c r="G1" s="1327"/>
      <c r="H1" s="1327"/>
      <c r="I1" s="1327"/>
      <c r="J1" s="1327"/>
      <c r="K1" s="1327"/>
      <c r="L1" s="1327"/>
      <c r="M1" s="1327"/>
      <c r="N1" s="1327"/>
      <c r="O1" s="1327"/>
      <c r="P1" s="70"/>
      <c r="Q1" s="70"/>
      <c r="R1" s="70"/>
      <c r="S1" s="70"/>
      <c r="T1" s="70"/>
      <c r="U1" s="70"/>
      <c r="V1" s="70"/>
      <c r="W1" s="70"/>
      <c r="X1" s="70"/>
      <c r="Y1" s="70"/>
      <c r="Z1" s="70"/>
      <c r="AA1" s="70"/>
      <c r="AB1" s="70"/>
      <c r="AC1" s="70"/>
      <c r="AD1" s="70"/>
    </row>
    <row r="2" spans="1:30" ht="17.25">
      <c r="A2" s="87"/>
      <c r="B2" s="90"/>
      <c r="C2" s="87"/>
      <c r="D2" s="87"/>
      <c r="E2" s="87"/>
      <c r="F2" s="87"/>
      <c r="G2" s="87"/>
      <c r="H2" s="87"/>
      <c r="I2" s="87"/>
      <c r="J2" s="87"/>
      <c r="K2" s="87"/>
      <c r="L2" s="87"/>
      <c r="M2" s="86" t="s">
        <v>76</v>
      </c>
      <c r="N2" s="86">
        <f>'Ｔ1'!AL3</f>
        <v>18</v>
      </c>
      <c r="O2" s="86" t="s">
        <v>75</v>
      </c>
      <c r="P2" s="70"/>
      <c r="Q2" s="70"/>
      <c r="R2" s="70"/>
      <c r="S2" s="70"/>
      <c r="T2" s="70"/>
      <c r="U2" s="70"/>
      <c r="V2" s="70"/>
      <c r="W2" s="70"/>
      <c r="X2" s="70"/>
      <c r="Y2" s="70"/>
      <c r="Z2" s="70"/>
      <c r="AA2" s="70"/>
      <c r="AB2" s="70"/>
      <c r="AC2" s="70"/>
      <c r="AD2" s="70"/>
    </row>
    <row r="3" spans="1:30">
      <c r="A3" s="1326" t="s">
        <v>22</v>
      </c>
      <c r="B3" s="1326"/>
      <c r="C3" s="1326"/>
      <c r="D3" s="1326"/>
      <c r="E3" s="1326"/>
      <c r="F3" s="1326"/>
      <c r="G3" s="1326"/>
      <c r="H3" s="1326"/>
      <c r="I3" s="1326"/>
      <c r="J3" s="1326"/>
      <c r="K3" s="1326"/>
      <c r="L3" s="1326"/>
      <c r="M3" s="1326"/>
    </row>
    <row r="4" spans="1:30">
      <c r="A4" s="79" t="s">
        <v>62</v>
      </c>
    </row>
    <row r="6" spans="1:30">
      <c r="A6" s="77" t="s">
        <v>23</v>
      </c>
      <c r="B6" s="78" t="s">
        <v>24</v>
      </c>
      <c r="C6" s="78" t="s">
        <v>65</v>
      </c>
      <c r="D6" s="78" t="s">
        <v>11</v>
      </c>
      <c r="E6" s="78" t="s">
        <v>67</v>
      </c>
      <c r="F6" s="78" t="s">
        <v>66</v>
      </c>
      <c r="G6" s="1330" t="s">
        <v>68</v>
      </c>
      <c r="H6" s="1331"/>
      <c r="I6" s="1332"/>
      <c r="J6" s="78" t="s">
        <v>25</v>
      </c>
      <c r="K6" s="78" t="s">
        <v>26</v>
      </c>
      <c r="L6" s="78" t="s">
        <v>27</v>
      </c>
      <c r="M6" s="1328" t="s">
        <v>69</v>
      </c>
      <c r="N6" s="1329"/>
      <c r="O6" s="80" t="s">
        <v>71</v>
      </c>
    </row>
    <row r="7" spans="1:30">
      <c r="A7" s="93" t="s">
        <v>268</v>
      </c>
      <c r="B7" s="93">
        <v>7</v>
      </c>
      <c r="C7" s="93" t="s">
        <v>274</v>
      </c>
      <c r="D7" s="93">
        <v>2</v>
      </c>
      <c r="E7" s="110">
        <v>43204</v>
      </c>
      <c r="F7" s="93" t="s">
        <v>270</v>
      </c>
      <c r="G7" s="148" t="s">
        <v>268</v>
      </c>
      <c r="H7" s="159" t="s">
        <v>77</v>
      </c>
      <c r="I7" s="149" t="s">
        <v>269</v>
      </c>
      <c r="J7" s="93" t="s">
        <v>272</v>
      </c>
      <c r="K7" s="93"/>
      <c r="L7" s="93">
        <v>1</v>
      </c>
      <c r="M7" s="1320"/>
      <c r="N7" s="1321"/>
      <c r="O7" s="93" t="s">
        <v>273</v>
      </c>
      <c r="P7" s="113"/>
    </row>
    <row r="8" spans="1:30" ht="13.5" customHeight="1">
      <c r="A8" s="93" t="s">
        <v>269</v>
      </c>
      <c r="B8" s="93">
        <v>28</v>
      </c>
      <c r="C8" s="93" t="s">
        <v>275</v>
      </c>
      <c r="D8" s="93">
        <v>2</v>
      </c>
      <c r="E8" s="110">
        <v>43204</v>
      </c>
      <c r="F8" s="93" t="s">
        <v>271</v>
      </c>
      <c r="G8" s="148" t="s">
        <v>268</v>
      </c>
      <c r="H8" s="159" t="s">
        <v>77</v>
      </c>
      <c r="I8" s="149" t="s">
        <v>269</v>
      </c>
      <c r="J8" s="93" t="s">
        <v>272</v>
      </c>
      <c r="K8" s="93"/>
      <c r="L8" s="93">
        <v>1</v>
      </c>
      <c r="M8" s="1320"/>
      <c r="N8" s="1321"/>
      <c r="O8" s="93" t="s">
        <v>273</v>
      </c>
      <c r="P8" s="113"/>
    </row>
    <row r="9" spans="1:30" ht="13.5" customHeight="1">
      <c r="A9" s="93" t="s">
        <v>278</v>
      </c>
      <c r="B9" s="93">
        <v>46</v>
      </c>
      <c r="C9" s="93" t="s">
        <v>280</v>
      </c>
      <c r="D9" s="93">
        <v>3</v>
      </c>
      <c r="E9" s="110">
        <v>43212</v>
      </c>
      <c r="F9" s="93" t="s">
        <v>281</v>
      </c>
      <c r="G9" s="146" t="s">
        <v>278</v>
      </c>
      <c r="H9" s="85" t="s">
        <v>77</v>
      </c>
      <c r="I9" s="147" t="s">
        <v>279</v>
      </c>
      <c r="J9" s="93" t="s">
        <v>272</v>
      </c>
      <c r="K9" s="93"/>
      <c r="L9" s="93">
        <v>1</v>
      </c>
      <c r="M9" s="1320"/>
      <c r="N9" s="1321"/>
      <c r="O9" s="93" t="s">
        <v>51</v>
      </c>
      <c r="P9" s="113"/>
    </row>
    <row r="10" spans="1:30" ht="13.5" customHeight="1">
      <c r="A10" s="93" t="s">
        <v>278</v>
      </c>
      <c r="B10" s="93">
        <v>7</v>
      </c>
      <c r="C10" s="93" t="s">
        <v>274</v>
      </c>
      <c r="D10" s="93">
        <v>3</v>
      </c>
      <c r="E10" s="110">
        <v>43212</v>
      </c>
      <c r="F10" s="93" t="s">
        <v>281</v>
      </c>
      <c r="G10" s="146" t="s">
        <v>278</v>
      </c>
      <c r="H10" s="85" t="s">
        <v>77</v>
      </c>
      <c r="I10" s="147" t="s">
        <v>279</v>
      </c>
      <c r="J10" s="93" t="s">
        <v>272</v>
      </c>
      <c r="K10" s="93"/>
      <c r="L10" s="93">
        <v>2</v>
      </c>
      <c r="M10" s="1320"/>
      <c r="N10" s="1321"/>
      <c r="O10" s="93" t="s">
        <v>51</v>
      </c>
      <c r="P10" s="113"/>
    </row>
    <row r="11" spans="1:30">
      <c r="A11" s="93" t="s">
        <v>279</v>
      </c>
      <c r="B11" s="93">
        <v>18</v>
      </c>
      <c r="C11" s="93" t="s">
        <v>284</v>
      </c>
      <c r="D11" s="93">
        <v>3</v>
      </c>
      <c r="E11" s="110">
        <v>43212</v>
      </c>
      <c r="F11" s="93" t="s">
        <v>281</v>
      </c>
      <c r="G11" s="111" t="s">
        <v>278</v>
      </c>
      <c r="H11" s="85" t="s">
        <v>77</v>
      </c>
      <c r="I11" s="112" t="s">
        <v>279</v>
      </c>
      <c r="J11" s="93" t="s">
        <v>272</v>
      </c>
      <c r="K11" s="93"/>
      <c r="L11" s="93">
        <v>1</v>
      </c>
      <c r="M11" s="1320"/>
      <c r="N11" s="1321"/>
      <c r="O11" s="93" t="s">
        <v>51</v>
      </c>
      <c r="P11" s="113"/>
    </row>
    <row r="12" spans="1:30">
      <c r="A12" s="93" t="s">
        <v>285</v>
      </c>
      <c r="B12" s="93">
        <v>42</v>
      </c>
      <c r="C12" s="93" t="s">
        <v>286</v>
      </c>
      <c r="D12" s="93">
        <v>4</v>
      </c>
      <c r="E12" s="110">
        <v>43218</v>
      </c>
      <c r="F12" s="93" t="s">
        <v>289</v>
      </c>
      <c r="G12" s="316" t="s">
        <v>285</v>
      </c>
      <c r="H12" s="159" t="s">
        <v>77</v>
      </c>
      <c r="I12" s="317" t="s">
        <v>287</v>
      </c>
      <c r="J12" s="93" t="s">
        <v>288</v>
      </c>
      <c r="K12" s="93"/>
      <c r="L12" s="93">
        <v>1</v>
      </c>
      <c r="M12" s="1320"/>
      <c r="N12" s="1321"/>
      <c r="O12" s="93" t="s">
        <v>289</v>
      </c>
      <c r="P12" s="113"/>
    </row>
    <row r="13" spans="1:30">
      <c r="A13" s="93" t="s">
        <v>287</v>
      </c>
      <c r="B13" s="93">
        <v>9</v>
      </c>
      <c r="C13" s="93" t="s">
        <v>290</v>
      </c>
      <c r="D13" s="93">
        <v>4</v>
      </c>
      <c r="E13" s="110">
        <v>43218</v>
      </c>
      <c r="F13" s="93" t="s">
        <v>289</v>
      </c>
      <c r="G13" s="316" t="s">
        <v>285</v>
      </c>
      <c r="H13" s="159" t="s">
        <v>77</v>
      </c>
      <c r="I13" s="317" t="s">
        <v>287</v>
      </c>
      <c r="J13" s="93" t="s">
        <v>288</v>
      </c>
      <c r="K13" s="93"/>
      <c r="L13" s="93">
        <v>1</v>
      </c>
      <c r="M13" s="1320"/>
      <c r="N13" s="1321"/>
      <c r="O13" s="93" t="s">
        <v>289</v>
      </c>
      <c r="P13" s="113"/>
    </row>
    <row r="14" spans="1:30">
      <c r="A14" s="93" t="s">
        <v>291</v>
      </c>
      <c r="B14" s="93">
        <v>12</v>
      </c>
      <c r="C14" s="93" t="s">
        <v>292</v>
      </c>
      <c r="D14" s="93">
        <v>4</v>
      </c>
      <c r="E14" s="110">
        <v>43219</v>
      </c>
      <c r="F14" s="93" t="s">
        <v>293</v>
      </c>
      <c r="G14" s="316" t="s">
        <v>294</v>
      </c>
      <c r="H14" s="159" t="s">
        <v>77</v>
      </c>
      <c r="I14" s="317" t="s">
        <v>291</v>
      </c>
      <c r="J14" s="173" t="s">
        <v>295</v>
      </c>
      <c r="K14" s="93"/>
      <c r="L14" s="93"/>
      <c r="M14" s="1320" t="s">
        <v>299</v>
      </c>
      <c r="N14" s="1321"/>
      <c r="O14" s="93" t="s">
        <v>297</v>
      </c>
      <c r="P14" s="113" t="s">
        <v>672</v>
      </c>
    </row>
    <row r="15" spans="1:30">
      <c r="A15" s="93" t="s">
        <v>291</v>
      </c>
      <c r="B15" s="93">
        <v>7</v>
      </c>
      <c r="C15" s="93" t="s">
        <v>298</v>
      </c>
      <c r="D15" s="93">
        <v>4</v>
      </c>
      <c r="E15" s="110">
        <v>43219</v>
      </c>
      <c r="F15" s="93" t="s">
        <v>293</v>
      </c>
      <c r="G15" s="316" t="s">
        <v>294</v>
      </c>
      <c r="H15" s="159" t="s">
        <v>77</v>
      </c>
      <c r="I15" s="317" t="s">
        <v>291</v>
      </c>
      <c r="J15" s="93" t="s">
        <v>288</v>
      </c>
      <c r="K15" s="93"/>
      <c r="L15" s="93">
        <v>1</v>
      </c>
      <c r="M15" s="1320"/>
      <c r="N15" s="1321"/>
      <c r="O15" s="93" t="s">
        <v>297</v>
      </c>
      <c r="P15" s="113"/>
    </row>
    <row r="16" spans="1:30">
      <c r="A16" s="93" t="s">
        <v>652</v>
      </c>
      <c r="B16" s="93">
        <v>16</v>
      </c>
      <c r="C16" s="93" t="s">
        <v>653</v>
      </c>
      <c r="D16" s="93">
        <v>5</v>
      </c>
      <c r="E16" s="110">
        <v>43232</v>
      </c>
      <c r="F16" s="93" t="s">
        <v>654</v>
      </c>
      <c r="G16" s="318" t="s">
        <v>655</v>
      </c>
      <c r="H16" s="159" t="s">
        <v>77</v>
      </c>
      <c r="I16" s="319" t="s">
        <v>652</v>
      </c>
      <c r="J16" s="93" t="s">
        <v>656</v>
      </c>
      <c r="K16" s="93"/>
      <c r="L16" s="93">
        <v>1</v>
      </c>
      <c r="M16" s="1320"/>
      <c r="N16" s="1321"/>
      <c r="O16" s="114" t="s">
        <v>654</v>
      </c>
      <c r="P16" s="113"/>
    </row>
    <row r="17" spans="1:16">
      <c r="A17" s="93" t="s">
        <v>657</v>
      </c>
      <c r="B17" s="93">
        <v>23</v>
      </c>
      <c r="C17" s="93" t="s">
        <v>658</v>
      </c>
      <c r="D17" s="93">
        <v>5</v>
      </c>
      <c r="E17" s="320">
        <v>43232</v>
      </c>
      <c r="F17" s="93" t="s">
        <v>659</v>
      </c>
      <c r="G17" s="321" t="s">
        <v>660</v>
      </c>
      <c r="H17" s="159" t="s">
        <v>77</v>
      </c>
      <c r="I17" s="322" t="s">
        <v>657</v>
      </c>
      <c r="J17" s="93" t="s">
        <v>656</v>
      </c>
      <c r="K17" s="93"/>
      <c r="L17" s="93">
        <v>1</v>
      </c>
      <c r="M17" s="1320"/>
      <c r="N17" s="1321"/>
      <c r="O17" s="93" t="s">
        <v>661</v>
      </c>
      <c r="P17" s="140"/>
    </row>
    <row r="18" spans="1:16">
      <c r="A18" s="93" t="s">
        <v>662</v>
      </c>
      <c r="B18" s="93">
        <v>48</v>
      </c>
      <c r="C18" s="93" t="s">
        <v>663</v>
      </c>
      <c r="D18" s="93">
        <v>5</v>
      </c>
      <c r="E18" s="110">
        <v>43233</v>
      </c>
      <c r="F18" s="93" t="s">
        <v>664</v>
      </c>
      <c r="G18" s="321" t="s">
        <v>662</v>
      </c>
      <c r="H18" s="159" t="s">
        <v>77</v>
      </c>
      <c r="I18" s="322" t="s">
        <v>665</v>
      </c>
      <c r="J18" s="93" t="s">
        <v>656</v>
      </c>
      <c r="K18" s="93"/>
      <c r="L18" s="93">
        <v>1</v>
      </c>
      <c r="M18" s="1320"/>
      <c r="N18" s="1321"/>
      <c r="O18" s="93" t="s">
        <v>664</v>
      </c>
      <c r="P18" s="113"/>
    </row>
    <row r="19" spans="1:16">
      <c r="A19" s="93" t="s">
        <v>665</v>
      </c>
      <c r="B19" s="93">
        <v>32</v>
      </c>
      <c r="C19" s="93" t="s">
        <v>666</v>
      </c>
      <c r="D19" s="93">
        <v>5</v>
      </c>
      <c r="E19" s="110">
        <v>43233</v>
      </c>
      <c r="F19" s="93" t="s">
        <v>664</v>
      </c>
      <c r="G19" s="318" t="s">
        <v>662</v>
      </c>
      <c r="H19" s="159" t="s">
        <v>77</v>
      </c>
      <c r="I19" s="319" t="s">
        <v>665</v>
      </c>
      <c r="J19" s="93" t="s">
        <v>656</v>
      </c>
      <c r="K19" s="93"/>
      <c r="L19" s="93">
        <v>1</v>
      </c>
      <c r="M19" s="1320"/>
      <c r="N19" s="1321"/>
      <c r="O19" s="93" t="s">
        <v>664</v>
      </c>
      <c r="P19" s="113"/>
    </row>
    <row r="20" spans="1:16">
      <c r="A20" s="93" t="s">
        <v>667</v>
      </c>
      <c r="B20" s="93">
        <v>11</v>
      </c>
      <c r="C20" s="93" t="s">
        <v>668</v>
      </c>
      <c r="D20" s="93">
        <v>5</v>
      </c>
      <c r="E20" s="110">
        <v>43233</v>
      </c>
      <c r="F20" s="93" t="s">
        <v>669</v>
      </c>
      <c r="G20" s="318" t="s">
        <v>667</v>
      </c>
      <c r="H20" s="159" t="s">
        <v>77</v>
      </c>
      <c r="I20" s="319" t="s">
        <v>670</v>
      </c>
      <c r="J20" s="93" t="s">
        <v>656</v>
      </c>
      <c r="K20" s="93"/>
      <c r="L20" s="93">
        <v>1</v>
      </c>
      <c r="M20" s="1320"/>
      <c r="N20" s="1321"/>
      <c r="O20" s="93" t="s">
        <v>671</v>
      </c>
      <c r="P20" s="113"/>
    </row>
    <row r="21" spans="1:16">
      <c r="A21" s="93" t="s">
        <v>673</v>
      </c>
      <c r="B21" s="93">
        <v>48</v>
      </c>
      <c r="C21" s="93" t="s">
        <v>674</v>
      </c>
      <c r="D21" s="93">
        <v>6</v>
      </c>
      <c r="E21" s="110">
        <v>43239</v>
      </c>
      <c r="F21" s="93" t="s">
        <v>675</v>
      </c>
      <c r="G21" s="325" t="s">
        <v>676</v>
      </c>
      <c r="H21" s="159" t="s">
        <v>77</v>
      </c>
      <c r="I21" s="326" t="s">
        <v>673</v>
      </c>
      <c r="J21" s="93" t="s">
        <v>677</v>
      </c>
      <c r="K21" s="93"/>
      <c r="L21" s="93">
        <v>1</v>
      </c>
      <c r="M21" s="1320"/>
      <c r="N21" s="1321"/>
      <c r="O21" s="93" t="s">
        <v>673</v>
      </c>
      <c r="P21" s="113"/>
    </row>
    <row r="22" spans="1:16">
      <c r="A22" s="93" t="s">
        <v>679</v>
      </c>
      <c r="B22" s="93">
        <v>7</v>
      </c>
      <c r="C22" s="93" t="s">
        <v>678</v>
      </c>
      <c r="D22" s="93">
        <v>6</v>
      </c>
      <c r="E22" s="110">
        <v>43240</v>
      </c>
      <c r="F22" s="93" t="s">
        <v>680</v>
      </c>
      <c r="G22" s="325" t="s">
        <v>679</v>
      </c>
      <c r="H22" s="159" t="s">
        <v>77</v>
      </c>
      <c r="I22" s="326" t="s">
        <v>681</v>
      </c>
      <c r="J22" s="93" t="s">
        <v>677</v>
      </c>
      <c r="K22" s="93"/>
      <c r="L22" s="93">
        <v>1</v>
      </c>
      <c r="M22" s="1320"/>
      <c r="N22" s="1321"/>
      <c r="O22" s="114" t="s">
        <v>682</v>
      </c>
      <c r="P22" s="113"/>
    </row>
    <row r="23" spans="1:16">
      <c r="A23" s="93" t="s">
        <v>683</v>
      </c>
      <c r="B23" s="93">
        <v>61</v>
      </c>
      <c r="C23" s="93" t="s">
        <v>684</v>
      </c>
      <c r="D23" s="93">
        <v>6</v>
      </c>
      <c r="E23" s="110">
        <v>43240</v>
      </c>
      <c r="F23" s="93" t="s">
        <v>685</v>
      </c>
      <c r="G23" s="325" t="s">
        <v>683</v>
      </c>
      <c r="H23" s="159" t="s">
        <v>77</v>
      </c>
      <c r="I23" s="326" t="s">
        <v>686</v>
      </c>
      <c r="J23" s="93" t="s">
        <v>272</v>
      </c>
      <c r="K23" s="93"/>
      <c r="L23" s="93">
        <v>1</v>
      </c>
      <c r="M23" s="1320"/>
      <c r="N23" s="1321"/>
      <c r="O23" s="114" t="s">
        <v>687</v>
      </c>
      <c r="P23" s="113"/>
    </row>
    <row r="24" spans="1:16">
      <c r="A24" s="91" t="s">
        <v>687</v>
      </c>
      <c r="B24" s="91">
        <v>47</v>
      </c>
      <c r="C24" s="91" t="s">
        <v>688</v>
      </c>
      <c r="D24" s="91">
        <v>6</v>
      </c>
      <c r="E24" s="92">
        <v>43240</v>
      </c>
      <c r="F24" s="91" t="s">
        <v>685</v>
      </c>
      <c r="G24" s="323" t="s">
        <v>687</v>
      </c>
      <c r="H24" s="159" t="s">
        <v>77</v>
      </c>
      <c r="I24" s="324" t="s">
        <v>689</v>
      </c>
      <c r="J24" s="91" t="s">
        <v>677</v>
      </c>
      <c r="K24" s="91"/>
      <c r="L24" s="91">
        <v>1</v>
      </c>
      <c r="M24" s="1322"/>
      <c r="N24" s="1323"/>
      <c r="O24" s="91" t="s">
        <v>690</v>
      </c>
    </row>
    <row r="25" spans="1:16">
      <c r="A25" s="93" t="s">
        <v>130</v>
      </c>
      <c r="B25" s="335">
        <v>22</v>
      </c>
      <c r="C25" s="335" t="s">
        <v>691</v>
      </c>
      <c r="D25" s="335">
        <v>6</v>
      </c>
      <c r="E25" s="336">
        <v>43240</v>
      </c>
      <c r="F25" s="335" t="s">
        <v>130</v>
      </c>
      <c r="G25" s="337" t="s">
        <v>130</v>
      </c>
      <c r="H25" s="339" t="s">
        <v>77</v>
      </c>
      <c r="I25" s="338" t="s">
        <v>692</v>
      </c>
      <c r="J25" s="335" t="s">
        <v>272</v>
      </c>
      <c r="K25" s="335"/>
      <c r="L25" s="335">
        <v>1</v>
      </c>
      <c r="M25" s="1324"/>
      <c r="N25" s="1325"/>
      <c r="O25" s="335" t="s">
        <v>316</v>
      </c>
    </row>
    <row r="26" spans="1:16">
      <c r="A26" s="335" t="s">
        <v>727</v>
      </c>
      <c r="B26" s="335">
        <v>6</v>
      </c>
      <c r="C26" s="335" t="s">
        <v>728</v>
      </c>
      <c r="D26" s="335">
        <v>7</v>
      </c>
      <c r="E26" s="336">
        <v>43274</v>
      </c>
      <c r="F26" s="335" t="s">
        <v>140</v>
      </c>
      <c r="G26" s="337" t="s">
        <v>133</v>
      </c>
      <c r="H26" s="339" t="s">
        <v>77</v>
      </c>
      <c r="I26" s="338" t="s">
        <v>727</v>
      </c>
      <c r="J26" s="335" t="s">
        <v>272</v>
      </c>
      <c r="K26" s="335"/>
      <c r="L26" s="335">
        <v>1</v>
      </c>
      <c r="M26" s="1324"/>
      <c r="N26" s="1325"/>
      <c r="O26" s="335" t="s">
        <v>326</v>
      </c>
    </row>
    <row r="27" spans="1:16">
      <c r="A27" s="335" t="s">
        <v>310</v>
      </c>
      <c r="B27" s="335">
        <v>33</v>
      </c>
      <c r="C27" s="335" t="s">
        <v>729</v>
      </c>
      <c r="D27" s="335">
        <v>7</v>
      </c>
      <c r="E27" s="336">
        <v>43274</v>
      </c>
      <c r="F27" s="335" t="s">
        <v>83</v>
      </c>
      <c r="G27" s="337" t="s">
        <v>132</v>
      </c>
      <c r="H27" s="339" t="s">
        <v>77</v>
      </c>
      <c r="I27" s="338" t="s">
        <v>312</v>
      </c>
      <c r="J27" s="335" t="s">
        <v>272</v>
      </c>
      <c r="K27" s="335"/>
      <c r="L27" s="335">
        <v>1</v>
      </c>
      <c r="M27" s="1324"/>
      <c r="N27" s="1325"/>
      <c r="O27" s="335" t="s">
        <v>72</v>
      </c>
    </row>
    <row r="28" spans="1:16">
      <c r="A28" s="335" t="s">
        <v>307</v>
      </c>
      <c r="B28" s="335">
        <v>3</v>
      </c>
      <c r="C28" s="335" t="s">
        <v>730</v>
      </c>
      <c r="D28" s="335">
        <v>7</v>
      </c>
      <c r="E28" s="336">
        <v>43275</v>
      </c>
      <c r="F28" s="335" t="s">
        <v>20</v>
      </c>
      <c r="G28" s="337" t="s">
        <v>307</v>
      </c>
      <c r="H28" s="339" t="s">
        <v>77</v>
      </c>
      <c r="I28" s="338" t="s">
        <v>310</v>
      </c>
      <c r="J28" s="335" t="s">
        <v>272</v>
      </c>
      <c r="K28" s="335"/>
      <c r="L28" s="335">
        <v>1</v>
      </c>
      <c r="M28" s="1324"/>
      <c r="N28" s="1325"/>
      <c r="O28" s="335" t="s">
        <v>731</v>
      </c>
    </row>
    <row r="29" spans="1:16">
      <c r="A29" s="335" t="s">
        <v>307</v>
      </c>
      <c r="B29" s="335">
        <v>8</v>
      </c>
      <c r="C29" s="335" t="s">
        <v>732</v>
      </c>
      <c r="D29" s="335">
        <v>7</v>
      </c>
      <c r="E29" s="336">
        <v>43275</v>
      </c>
      <c r="F29" s="335" t="s">
        <v>20</v>
      </c>
      <c r="G29" s="337" t="s">
        <v>307</v>
      </c>
      <c r="H29" s="339" t="s">
        <v>77</v>
      </c>
      <c r="I29" s="338" t="s">
        <v>310</v>
      </c>
      <c r="J29" s="335" t="s">
        <v>272</v>
      </c>
      <c r="K29" s="335"/>
      <c r="L29" s="335">
        <v>1</v>
      </c>
      <c r="M29" s="1324"/>
      <c r="N29" s="1325"/>
      <c r="O29" s="335" t="s">
        <v>731</v>
      </c>
    </row>
    <row r="30" spans="1:16">
      <c r="A30" s="335" t="s">
        <v>733</v>
      </c>
      <c r="B30" s="335">
        <v>2</v>
      </c>
      <c r="C30" s="335" t="s">
        <v>734</v>
      </c>
      <c r="D30" s="335">
        <v>7</v>
      </c>
      <c r="E30" s="336">
        <v>43275</v>
      </c>
      <c r="F30" s="335" t="s">
        <v>139</v>
      </c>
      <c r="G30" s="337" t="s">
        <v>139</v>
      </c>
      <c r="H30" s="339" t="s">
        <v>77</v>
      </c>
      <c r="I30" s="338" t="s">
        <v>152</v>
      </c>
      <c r="J30" s="335" t="s">
        <v>272</v>
      </c>
      <c r="K30" s="335"/>
      <c r="L30" s="335">
        <v>1</v>
      </c>
      <c r="M30" s="1324"/>
      <c r="N30" s="1325"/>
      <c r="O30" s="335" t="s">
        <v>735</v>
      </c>
    </row>
    <row r="31" spans="1:16">
      <c r="A31" s="333" t="s">
        <v>321</v>
      </c>
      <c r="B31" s="333">
        <v>3</v>
      </c>
      <c r="C31" s="333" t="s">
        <v>739</v>
      </c>
      <c r="D31" s="333">
        <v>8</v>
      </c>
      <c r="E31" s="92">
        <v>43281</v>
      </c>
      <c r="F31" s="333" t="s">
        <v>316</v>
      </c>
      <c r="G31" s="340" t="s">
        <v>317</v>
      </c>
      <c r="H31" s="159" t="s">
        <v>77</v>
      </c>
      <c r="I31" s="341" t="s">
        <v>321</v>
      </c>
      <c r="J31" s="333" t="s">
        <v>272</v>
      </c>
      <c r="K31" s="333"/>
      <c r="L31" s="333">
        <v>1</v>
      </c>
      <c r="M31" s="1322"/>
      <c r="N31" s="1323"/>
      <c r="O31" s="333" t="s">
        <v>316</v>
      </c>
    </row>
    <row r="32" spans="1:16">
      <c r="A32" s="342" t="s">
        <v>329</v>
      </c>
      <c r="B32" s="342">
        <v>9</v>
      </c>
      <c r="C32" s="342" t="s">
        <v>653</v>
      </c>
      <c r="D32" s="342">
        <v>8</v>
      </c>
      <c r="E32" s="343">
        <v>43281</v>
      </c>
      <c r="F32" s="342" t="s">
        <v>326</v>
      </c>
      <c r="G32" s="344" t="s">
        <v>740</v>
      </c>
      <c r="H32" s="159" t="s">
        <v>77</v>
      </c>
      <c r="I32" s="345" t="s">
        <v>741</v>
      </c>
      <c r="J32" s="342" t="s">
        <v>272</v>
      </c>
      <c r="K32" s="342"/>
      <c r="L32" s="342">
        <v>1</v>
      </c>
      <c r="M32" s="1335"/>
      <c r="N32" s="1336"/>
      <c r="O32" s="342" t="s">
        <v>129</v>
      </c>
    </row>
    <row r="33" spans="1:15">
      <c r="A33" s="346" t="s">
        <v>138</v>
      </c>
      <c r="B33" s="346">
        <v>47</v>
      </c>
      <c r="C33" s="346" t="s">
        <v>742</v>
      </c>
      <c r="D33" s="346">
        <v>8</v>
      </c>
      <c r="E33" s="347">
        <v>43281</v>
      </c>
      <c r="F33" s="346" t="s">
        <v>743</v>
      </c>
      <c r="G33" s="348" t="s">
        <v>132</v>
      </c>
      <c r="H33" s="159" t="s">
        <v>77</v>
      </c>
      <c r="I33" s="349" t="s">
        <v>138</v>
      </c>
      <c r="J33" s="346" t="s">
        <v>272</v>
      </c>
      <c r="K33" s="346"/>
      <c r="L33" s="346">
        <v>1</v>
      </c>
      <c r="M33" s="1337"/>
      <c r="N33" s="1338"/>
      <c r="O33" s="346" t="s">
        <v>305</v>
      </c>
    </row>
    <row r="34" spans="1:15">
      <c r="A34" s="407" t="s">
        <v>746</v>
      </c>
      <c r="B34" s="407">
        <v>30</v>
      </c>
      <c r="C34" s="407" t="s">
        <v>747</v>
      </c>
      <c r="D34" s="407">
        <v>9</v>
      </c>
      <c r="E34" s="408">
        <v>43295</v>
      </c>
      <c r="F34" s="407" t="s">
        <v>748</v>
      </c>
      <c r="G34" s="409" t="s">
        <v>749</v>
      </c>
      <c r="H34" s="406" t="s">
        <v>77</v>
      </c>
      <c r="I34" s="410" t="s">
        <v>750</v>
      </c>
      <c r="J34" s="407" t="s">
        <v>272</v>
      </c>
      <c r="K34" s="407"/>
      <c r="L34" s="407">
        <v>1</v>
      </c>
      <c r="M34" s="1322"/>
      <c r="N34" s="1323"/>
      <c r="O34" s="407" t="s">
        <v>130</v>
      </c>
    </row>
    <row r="35" spans="1:15">
      <c r="A35" s="407" t="s">
        <v>746</v>
      </c>
      <c r="B35" s="407">
        <v>38</v>
      </c>
      <c r="C35" s="407" t="s">
        <v>751</v>
      </c>
      <c r="D35" s="407">
        <v>9</v>
      </c>
      <c r="E35" s="408">
        <v>43295</v>
      </c>
      <c r="F35" s="407" t="s">
        <v>748</v>
      </c>
      <c r="G35" s="409" t="s">
        <v>752</v>
      </c>
      <c r="H35" s="406" t="s">
        <v>77</v>
      </c>
      <c r="I35" s="410" t="s">
        <v>750</v>
      </c>
      <c r="J35" s="407" t="s">
        <v>272</v>
      </c>
      <c r="K35" s="407"/>
      <c r="L35" s="407">
        <v>1</v>
      </c>
      <c r="M35" s="1322"/>
      <c r="N35" s="1323"/>
      <c r="O35" s="407" t="s">
        <v>130</v>
      </c>
    </row>
    <row r="36" spans="1:15">
      <c r="A36" s="407" t="s">
        <v>321</v>
      </c>
      <c r="B36" s="407">
        <v>9</v>
      </c>
      <c r="C36" s="407" t="s">
        <v>745</v>
      </c>
      <c r="D36" s="407">
        <v>9</v>
      </c>
      <c r="E36" s="408">
        <v>43296</v>
      </c>
      <c r="F36" s="407" t="s">
        <v>131</v>
      </c>
      <c r="G36" s="409" t="s">
        <v>316</v>
      </c>
      <c r="H36" s="406" t="s">
        <v>77</v>
      </c>
      <c r="I36" s="410" t="s">
        <v>321</v>
      </c>
      <c r="J36" s="407" t="s">
        <v>272</v>
      </c>
      <c r="K36" s="407"/>
      <c r="L36" s="407">
        <v>1</v>
      </c>
      <c r="M36" s="1322"/>
      <c r="N36" s="1323"/>
      <c r="O36" s="407" t="s">
        <v>311</v>
      </c>
    </row>
    <row r="37" spans="1:15">
      <c r="A37" s="413" t="s">
        <v>307</v>
      </c>
      <c r="B37" s="413">
        <v>5</v>
      </c>
      <c r="C37" s="413" t="s">
        <v>755</v>
      </c>
      <c r="D37" s="413">
        <v>10</v>
      </c>
      <c r="E37" s="414">
        <v>43337</v>
      </c>
      <c r="F37" s="413" t="s">
        <v>140</v>
      </c>
      <c r="G37" s="415" t="s">
        <v>756</v>
      </c>
      <c r="H37" s="412" t="s">
        <v>77</v>
      </c>
      <c r="I37" s="416" t="s">
        <v>307</v>
      </c>
      <c r="J37" s="413" t="s">
        <v>272</v>
      </c>
      <c r="K37" s="413"/>
      <c r="L37" s="413">
        <v>1</v>
      </c>
      <c r="M37" s="1322"/>
      <c r="N37" s="1323"/>
      <c r="O37" s="413" t="s">
        <v>323</v>
      </c>
    </row>
    <row r="38" spans="1:15">
      <c r="A38" s="413" t="s">
        <v>316</v>
      </c>
      <c r="B38" s="413">
        <v>9</v>
      </c>
      <c r="C38" s="413" t="s">
        <v>761</v>
      </c>
      <c r="D38" s="413">
        <v>11</v>
      </c>
      <c r="E38" s="414">
        <v>43344</v>
      </c>
      <c r="F38" s="413" t="s">
        <v>762</v>
      </c>
      <c r="G38" s="417" t="s">
        <v>316</v>
      </c>
      <c r="H38" s="412" t="s">
        <v>77</v>
      </c>
      <c r="I38" s="418" t="s">
        <v>317</v>
      </c>
      <c r="J38" s="413" t="s">
        <v>272</v>
      </c>
      <c r="K38" s="413"/>
      <c r="L38" s="413">
        <v>1</v>
      </c>
      <c r="M38" s="1322"/>
      <c r="N38" s="1323"/>
      <c r="O38" s="413" t="s">
        <v>319</v>
      </c>
    </row>
    <row r="39" spans="1:15">
      <c r="A39" s="413" t="s">
        <v>317</v>
      </c>
      <c r="B39" s="413">
        <v>49</v>
      </c>
      <c r="C39" s="413" t="s">
        <v>763</v>
      </c>
      <c r="D39" s="413">
        <v>11</v>
      </c>
      <c r="E39" s="414">
        <v>43344</v>
      </c>
      <c r="F39" s="413" t="s">
        <v>762</v>
      </c>
      <c r="G39" s="417" t="s">
        <v>316</v>
      </c>
      <c r="H39" s="412" t="s">
        <v>77</v>
      </c>
      <c r="I39" s="418" t="s">
        <v>317</v>
      </c>
      <c r="J39" s="413" t="s">
        <v>272</v>
      </c>
      <c r="K39" s="413"/>
      <c r="L39" s="413">
        <v>1</v>
      </c>
      <c r="M39" s="1322"/>
      <c r="N39" s="1323"/>
      <c r="O39" s="413" t="s">
        <v>319</v>
      </c>
    </row>
    <row r="40" spans="1:15" s="327" customFormat="1">
      <c r="A40" s="451" t="s">
        <v>786</v>
      </c>
      <c r="B40" s="451">
        <v>66</v>
      </c>
      <c r="C40" s="451" t="s">
        <v>787</v>
      </c>
      <c r="D40" s="451">
        <v>13</v>
      </c>
      <c r="E40" s="452">
        <v>43358</v>
      </c>
      <c r="F40" s="451" t="s">
        <v>788</v>
      </c>
      <c r="G40" s="453" t="s">
        <v>789</v>
      </c>
      <c r="H40" s="450" t="s">
        <v>776</v>
      </c>
      <c r="I40" s="454" t="s">
        <v>786</v>
      </c>
      <c r="J40" s="451" t="s">
        <v>771</v>
      </c>
      <c r="K40" s="451"/>
      <c r="L40" s="451">
        <v>1</v>
      </c>
      <c r="M40" s="453"/>
      <c r="N40" s="454"/>
      <c r="O40" s="451" t="s">
        <v>790</v>
      </c>
    </row>
    <row r="41" spans="1:15" s="327" customFormat="1">
      <c r="A41" s="451" t="s">
        <v>791</v>
      </c>
      <c r="B41" s="451">
        <v>19</v>
      </c>
      <c r="C41" s="451" t="s">
        <v>792</v>
      </c>
      <c r="D41" s="451">
        <v>13</v>
      </c>
      <c r="E41" s="452">
        <v>43358</v>
      </c>
      <c r="F41" s="451" t="s">
        <v>788</v>
      </c>
      <c r="G41" s="453" t="s">
        <v>793</v>
      </c>
      <c r="H41" s="450" t="s">
        <v>776</v>
      </c>
      <c r="I41" s="454" t="s">
        <v>791</v>
      </c>
      <c r="J41" s="451" t="s">
        <v>771</v>
      </c>
      <c r="K41" s="451"/>
      <c r="L41" s="451">
        <v>1</v>
      </c>
      <c r="M41" s="453"/>
      <c r="N41" s="454"/>
      <c r="O41" s="451" t="s">
        <v>786</v>
      </c>
    </row>
    <row r="42" spans="1:15" s="327" customFormat="1">
      <c r="A42" s="451" t="s">
        <v>777</v>
      </c>
      <c r="B42" s="451">
        <v>3</v>
      </c>
      <c r="C42" s="451" t="s">
        <v>778</v>
      </c>
      <c r="D42" s="451">
        <v>13</v>
      </c>
      <c r="E42" s="452">
        <v>43359</v>
      </c>
      <c r="F42" s="451" t="s">
        <v>775</v>
      </c>
      <c r="G42" s="453" t="s">
        <v>779</v>
      </c>
      <c r="H42" s="450" t="s">
        <v>776</v>
      </c>
      <c r="I42" s="454" t="s">
        <v>312</v>
      </c>
      <c r="J42" s="451" t="s">
        <v>771</v>
      </c>
      <c r="K42" s="451"/>
      <c r="L42" s="451">
        <v>1</v>
      </c>
      <c r="M42" s="453"/>
      <c r="N42" s="454"/>
      <c r="O42" s="451" t="s">
        <v>780</v>
      </c>
    </row>
    <row r="43" spans="1:15" s="327" customFormat="1">
      <c r="A43" s="451" t="s">
        <v>773</v>
      </c>
      <c r="B43" s="451">
        <v>23</v>
      </c>
      <c r="C43" s="451" t="s">
        <v>774</v>
      </c>
      <c r="D43" s="451">
        <v>13</v>
      </c>
      <c r="E43" s="452">
        <v>43359</v>
      </c>
      <c r="F43" s="451" t="s">
        <v>775</v>
      </c>
      <c r="G43" s="453" t="s">
        <v>769</v>
      </c>
      <c r="H43" s="450" t="s">
        <v>776</v>
      </c>
      <c r="I43" s="454" t="s">
        <v>773</v>
      </c>
      <c r="J43" s="451" t="s">
        <v>771</v>
      </c>
      <c r="K43" s="451"/>
      <c r="L43" s="451">
        <v>1</v>
      </c>
      <c r="M43" s="453"/>
      <c r="N43" s="454"/>
      <c r="O43" s="451" t="s">
        <v>775</v>
      </c>
    </row>
    <row r="44" spans="1:15" s="327" customFormat="1">
      <c r="A44" s="451" t="s">
        <v>781</v>
      </c>
      <c r="B44" s="451">
        <v>23</v>
      </c>
      <c r="C44" s="451" t="s">
        <v>782</v>
      </c>
      <c r="D44" s="451">
        <v>13</v>
      </c>
      <c r="E44" s="452">
        <v>43359</v>
      </c>
      <c r="F44" s="451" t="s">
        <v>783</v>
      </c>
      <c r="G44" s="453" t="s">
        <v>781</v>
      </c>
      <c r="H44" s="450" t="s">
        <v>77</v>
      </c>
      <c r="I44" s="454" t="s">
        <v>784</v>
      </c>
      <c r="J44" s="451" t="s">
        <v>771</v>
      </c>
      <c r="K44" s="451"/>
      <c r="L44" s="451">
        <v>1</v>
      </c>
      <c r="M44" s="1322"/>
      <c r="N44" s="1323"/>
      <c r="O44" s="451" t="s">
        <v>785</v>
      </c>
    </row>
    <row r="45" spans="1:15">
      <c r="A45" s="451" t="s">
        <v>769</v>
      </c>
      <c r="B45" s="451">
        <v>42</v>
      </c>
      <c r="C45" s="451" t="s">
        <v>286</v>
      </c>
      <c r="D45" s="451">
        <v>13</v>
      </c>
      <c r="E45" s="452">
        <v>43360</v>
      </c>
      <c r="F45" s="451" t="s">
        <v>769</v>
      </c>
      <c r="G45" s="453" t="s">
        <v>769</v>
      </c>
      <c r="H45" s="450" t="s">
        <v>77</v>
      </c>
      <c r="I45" s="454" t="s">
        <v>770</v>
      </c>
      <c r="J45" s="451" t="s">
        <v>771</v>
      </c>
      <c r="K45" s="451"/>
      <c r="L45" s="451">
        <v>2</v>
      </c>
      <c r="M45" s="1322"/>
      <c r="N45" s="1323"/>
      <c r="O45" s="451" t="s">
        <v>772</v>
      </c>
    </row>
    <row r="46" spans="1:15" ht="13.5" customHeight="1">
      <c r="A46" s="451" t="s">
        <v>773</v>
      </c>
      <c r="B46" s="451">
        <v>8</v>
      </c>
      <c r="C46" s="451" t="s">
        <v>794</v>
      </c>
      <c r="D46" s="451">
        <v>13</v>
      </c>
      <c r="E46" s="452">
        <v>43360</v>
      </c>
      <c r="F46" s="451" t="s">
        <v>795</v>
      </c>
      <c r="G46" s="453" t="s">
        <v>795</v>
      </c>
      <c r="H46" s="450" t="s">
        <v>77</v>
      </c>
      <c r="I46" s="454" t="s">
        <v>773</v>
      </c>
      <c r="J46" s="451" t="s">
        <v>771</v>
      </c>
      <c r="K46" s="451"/>
      <c r="L46" s="451">
        <v>1</v>
      </c>
      <c r="M46" s="1322"/>
      <c r="N46" s="1323"/>
      <c r="O46" s="451" t="s">
        <v>796</v>
      </c>
    </row>
    <row r="47" spans="1:15" ht="13.5" customHeight="1">
      <c r="A47" s="451" t="s">
        <v>773</v>
      </c>
      <c r="B47" s="451">
        <v>32</v>
      </c>
      <c r="C47" s="451" t="s">
        <v>797</v>
      </c>
      <c r="D47" s="451">
        <v>13</v>
      </c>
      <c r="E47" s="452">
        <v>43360</v>
      </c>
      <c r="F47" s="451" t="s">
        <v>795</v>
      </c>
      <c r="G47" s="453" t="s">
        <v>795</v>
      </c>
      <c r="H47" s="450" t="s">
        <v>77</v>
      </c>
      <c r="I47" s="454" t="s">
        <v>773</v>
      </c>
      <c r="J47" s="451" t="s">
        <v>771</v>
      </c>
      <c r="K47" s="451"/>
      <c r="L47" s="451">
        <v>1</v>
      </c>
      <c r="M47" s="1322"/>
      <c r="N47" s="1323"/>
      <c r="O47" s="451" t="s">
        <v>796</v>
      </c>
    </row>
    <row r="48" spans="1:15" ht="13.5" customHeight="1">
      <c r="A48" s="451" t="s">
        <v>72</v>
      </c>
      <c r="B48" s="451">
        <v>2</v>
      </c>
      <c r="C48" s="451" t="s">
        <v>798</v>
      </c>
      <c r="D48" s="451">
        <v>14</v>
      </c>
      <c r="E48" s="452">
        <v>43366</v>
      </c>
      <c r="F48" s="451" t="s">
        <v>20</v>
      </c>
      <c r="G48" s="457" t="s">
        <v>51</v>
      </c>
      <c r="H48" s="450" t="s">
        <v>77</v>
      </c>
      <c r="I48" s="458" t="s">
        <v>72</v>
      </c>
      <c r="J48" s="451" t="s">
        <v>272</v>
      </c>
      <c r="K48" s="451"/>
      <c r="L48" s="451">
        <v>1</v>
      </c>
      <c r="M48" s="1322"/>
      <c r="N48" s="1323"/>
      <c r="O48" s="451" t="s">
        <v>20</v>
      </c>
    </row>
    <row r="49" spans="1:16" ht="13.5" customHeight="1">
      <c r="A49" s="451" t="s">
        <v>72</v>
      </c>
      <c r="B49" s="451">
        <v>15</v>
      </c>
      <c r="C49" s="451" t="s">
        <v>799</v>
      </c>
      <c r="D49" s="451">
        <v>14</v>
      </c>
      <c r="E49" s="452">
        <v>43366</v>
      </c>
      <c r="F49" s="451" t="s">
        <v>20</v>
      </c>
      <c r="G49" s="457" t="s">
        <v>51</v>
      </c>
      <c r="H49" s="450" t="s">
        <v>77</v>
      </c>
      <c r="I49" s="458" t="s">
        <v>72</v>
      </c>
      <c r="J49" s="451" t="s">
        <v>272</v>
      </c>
      <c r="K49" s="451"/>
      <c r="L49" s="451">
        <v>1</v>
      </c>
      <c r="M49" s="1322"/>
      <c r="N49" s="1323"/>
      <c r="O49" s="451" t="s">
        <v>20</v>
      </c>
    </row>
    <row r="50" spans="1:16">
      <c r="A50" s="451" t="s">
        <v>321</v>
      </c>
      <c r="B50" s="451">
        <v>3</v>
      </c>
      <c r="C50" s="451" t="s">
        <v>739</v>
      </c>
      <c r="D50" s="451">
        <v>14</v>
      </c>
      <c r="E50" s="452">
        <v>43366</v>
      </c>
      <c r="F50" s="451" t="s">
        <v>20</v>
      </c>
      <c r="G50" s="457" t="s">
        <v>317</v>
      </c>
      <c r="H50" s="450" t="s">
        <v>77</v>
      </c>
      <c r="I50" s="458" t="s">
        <v>321</v>
      </c>
      <c r="J50" s="451" t="s">
        <v>272</v>
      </c>
      <c r="K50" s="451"/>
      <c r="L50" s="451">
        <v>2</v>
      </c>
      <c r="M50" s="1322"/>
      <c r="N50" s="1323"/>
      <c r="O50" s="451" t="s">
        <v>267</v>
      </c>
    </row>
    <row r="51" spans="1:16">
      <c r="A51" s="451" t="s">
        <v>311</v>
      </c>
      <c r="B51" s="451">
        <v>4</v>
      </c>
      <c r="C51" s="451" t="s">
        <v>805</v>
      </c>
      <c r="D51" s="451">
        <v>15</v>
      </c>
      <c r="E51" s="452">
        <v>43372</v>
      </c>
      <c r="F51" s="451" t="s">
        <v>20</v>
      </c>
      <c r="G51" s="486" t="s">
        <v>305</v>
      </c>
      <c r="H51" s="450" t="s">
        <v>77</v>
      </c>
      <c r="I51" s="487" t="s">
        <v>311</v>
      </c>
      <c r="J51" s="451" t="s">
        <v>272</v>
      </c>
      <c r="K51" s="451"/>
      <c r="L51" s="451">
        <v>1</v>
      </c>
      <c r="M51" s="1322"/>
      <c r="N51" s="1323"/>
      <c r="O51" s="451" t="s">
        <v>316</v>
      </c>
    </row>
    <row r="52" spans="1:16">
      <c r="A52" s="451" t="s">
        <v>311</v>
      </c>
      <c r="B52" s="451">
        <v>41</v>
      </c>
      <c r="C52" s="451" t="s">
        <v>806</v>
      </c>
      <c r="D52" s="451">
        <v>15</v>
      </c>
      <c r="E52" s="452">
        <v>43372</v>
      </c>
      <c r="F52" s="451" t="s">
        <v>20</v>
      </c>
      <c r="G52" s="486" t="s">
        <v>305</v>
      </c>
      <c r="H52" s="450" t="s">
        <v>77</v>
      </c>
      <c r="I52" s="487" t="s">
        <v>311</v>
      </c>
      <c r="J52" s="451" t="s">
        <v>272</v>
      </c>
      <c r="K52" s="451"/>
      <c r="L52" s="451">
        <v>1</v>
      </c>
      <c r="M52" s="1322"/>
      <c r="N52" s="1323"/>
      <c r="O52" s="451" t="s">
        <v>316</v>
      </c>
    </row>
    <row r="53" spans="1:16">
      <c r="A53" s="451" t="s">
        <v>321</v>
      </c>
      <c r="B53" s="451">
        <v>15</v>
      </c>
      <c r="C53" s="451" t="s">
        <v>807</v>
      </c>
      <c r="D53" s="451">
        <v>15</v>
      </c>
      <c r="E53" s="452">
        <v>43372</v>
      </c>
      <c r="F53" s="451" t="s">
        <v>20</v>
      </c>
      <c r="G53" s="486" t="s">
        <v>316</v>
      </c>
      <c r="H53" s="450" t="s">
        <v>77</v>
      </c>
      <c r="I53" s="487" t="s">
        <v>321</v>
      </c>
      <c r="J53" s="451" t="s">
        <v>272</v>
      </c>
      <c r="K53" s="451"/>
      <c r="L53" s="451">
        <v>1</v>
      </c>
      <c r="M53" s="1322"/>
      <c r="N53" s="1323"/>
      <c r="O53" s="451" t="s">
        <v>149</v>
      </c>
    </row>
    <row r="54" spans="1:16">
      <c r="A54" s="93" t="s">
        <v>133</v>
      </c>
      <c r="B54" s="93">
        <v>44</v>
      </c>
      <c r="C54" s="93" t="s">
        <v>815</v>
      </c>
      <c r="D54" s="93">
        <v>16</v>
      </c>
      <c r="E54" s="336">
        <v>43421</v>
      </c>
      <c r="F54" s="93" t="s">
        <v>130</v>
      </c>
      <c r="G54" s="521" t="s">
        <v>140</v>
      </c>
      <c r="H54" s="339" t="s">
        <v>77</v>
      </c>
      <c r="I54" s="522" t="s">
        <v>133</v>
      </c>
      <c r="J54" s="93" t="s">
        <v>272</v>
      </c>
      <c r="K54" s="93"/>
      <c r="L54" s="93">
        <v>1</v>
      </c>
      <c r="M54" s="1324"/>
      <c r="N54" s="1325"/>
      <c r="O54" s="93" t="s">
        <v>72</v>
      </c>
    </row>
    <row r="55" spans="1:16">
      <c r="A55" s="93" t="s">
        <v>312</v>
      </c>
      <c r="B55" s="93">
        <v>1</v>
      </c>
      <c r="C55" s="93" t="s">
        <v>816</v>
      </c>
      <c r="D55" s="93">
        <v>16</v>
      </c>
      <c r="E55" s="336">
        <v>43422</v>
      </c>
      <c r="F55" s="93" t="s">
        <v>83</v>
      </c>
      <c r="G55" s="521" t="s">
        <v>311</v>
      </c>
      <c r="H55" s="339" t="s">
        <v>77</v>
      </c>
      <c r="I55" s="522" t="s">
        <v>312</v>
      </c>
      <c r="J55" s="93" t="s">
        <v>272</v>
      </c>
      <c r="K55" s="93"/>
      <c r="L55" s="93">
        <v>1</v>
      </c>
      <c r="M55" s="1324"/>
      <c r="N55" s="1325"/>
      <c r="O55" s="93" t="s">
        <v>818</v>
      </c>
    </row>
    <row r="56" spans="1:16">
      <c r="A56" s="335" t="s">
        <v>312</v>
      </c>
      <c r="B56" s="335">
        <v>18</v>
      </c>
      <c r="C56" s="335" t="s">
        <v>817</v>
      </c>
      <c r="D56" s="335">
        <v>16</v>
      </c>
      <c r="E56" s="336">
        <v>43422</v>
      </c>
      <c r="F56" s="335" t="s">
        <v>83</v>
      </c>
      <c r="G56" s="521" t="s">
        <v>311</v>
      </c>
      <c r="H56" s="339" t="s">
        <v>77</v>
      </c>
      <c r="I56" s="522" t="s">
        <v>312</v>
      </c>
      <c r="J56" s="525" t="s">
        <v>295</v>
      </c>
      <c r="K56" s="335"/>
      <c r="L56" s="335"/>
      <c r="M56" s="1324" t="s">
        <v>299</v>
      </c>
      <c r="N56" s="1325"/>
      <c r="O56" s="335" t="s">
        <v>818</v>
      </c>
      <c r="P56" s="14" t="s">
        <v>821</v>
      </c>
    </row>
    <row r="57" spans="1:16">
      <c r="A57" s="532" t="s">
        <v>756</v>
      </c>
      <c r="B57" s="532">
        <v>14</v>
      </c>
      <c r="C57" s="532" t="s">
        <v>822</v>
      </c>
      <c r="D57" s="532">
        <v>17</v>
      </c>
      <c r="E57" s="533">
        <v>43427</v>
      </c>
      <c r="F57" s="532" t="s">
        <v>307</v>
      </c>
      <c r="G57" s="534" t="s">
        <v>756</v>
      </c>
      <c r="H57" s="531" t="s">
        <v>77</v>
      </c>
      <c r="I57" s="535" t="s">
        <v>307</v>
      </c>
      <c r="J57" s="532" t="s">
        <v>272</v>
      </c>
      <c r="K57" s="532"/>
      <c r="L57" s="532">
        <v>1</v>
      </c>
      <c r="M57" s="1322"/>
      <c r="N57" s="1323"/>
      <c r="O57" s="532" t="s">
        <v>316</v>
      </c>
    </row>
    <row r="58" spans="1:16">
      <c r="A58" s="532" t="s">
        <v>823</v>
      </c>
      <c r="B58" s="532">
        <v>6</v>
      </c>
      <c r="C58" s="532" t="s">
        <v>824</v>
      </c>
      <c r="D58" s="532">
        <v>17</v>
      </c>
      <c r="E58" s="533">
        <v>43429</v>
      </c>
      <c r="F58" s="532" t="s">
        <v>825</v>
      </c>
      <c r="G58" s="534" t="s">
        <v>826</v>
      </c>
      <c r="H58" s="531" t="s">
        <v>77</v>
      </c>
      <c r="I58" s="535" t="s">
        <v>823</v>
      </c>
      <c r="J58" s="532" t="s">
        <v>827</v>
      </c>
      <c r="K58" s="532"/>
      <c r="L58" s="532">
        <v>1</v>
      </c>
      <c r="M58" s="1322"/>
      <c r="N58" s="1323"/>
      <c r="O58" s="532" t="s">
        <v>828</v>
      </c>
    </row>
    <row r="59" spans="1:16">
      <c r="A59" s="532" t="s">
        <v>133</v>
      </c>
      <c r="B59" s="532">
        <v>4</v>
      </c>
      <c r="C59" s="532" t="s">
        <v>829</v>
      </c>
      <c r="D59" s="532">
        <v>18</v>
      </c>
      <c r="E59" s="533">
        <v>43436</v>
      </c>
      <c r="F59" s="532" t="s">
        <v>20</v>
      </c>
      <c r="G59" s="538" t="s">
        <v>130</v>
      </c>
      <c r="H59" s="531" t="s">
        <v>77</v>
      </c>
      <c r="I59" s="539" t="s">
        <v>133</v>
      </c>
      <c r="J59" s="532" t="s">
        <v>272</v>
      </c>
      <c r="K59" s="532"/>
      <c r="L59" s="532">
        <v>1</v>
      </c>
      <c r="M59" s="1322"/>
      <c r="N59" s="1323"/>
      <c r="O59" s="532" t="s">
        <v>20</v>
      </c>
    </row>
    <row r="60" spans="1:16">
      <c r="A60" s="96"/>
      <c r="B60" s="96"/>
      <c r="C60" s="96"/>
      <c r="D60" s="96"/>
      <c r="E60" s="96"/>
      <c r="F60" s="96"/>
      <c r="G60" s="94"/>
      <c r="H60" s="85" t="s">
        <v>77</v>
      </c>
      <c r="I60" s="95"/>
      <c r="J60" s="96"/>
      <c r="K60" s="96"/>
      <c r="L60" s="96"/>
      <c r="M60" s="1333"/>
      <c r="N60" s="1334"/>
      <c r="O60" s="96"/>
    </row>
    <row r="61" spans="1:16">
      <c r="A61" s="96"/>
      <c r="B61" s="96"/>
      <c r="C61" s="96"/>
      <c r="D61" s="96"/>
      <c r="E61" s="96"/>
      <c r="F61" s="96"/>
      <c r="G61" s="94"/>
      <c r="H61" s="85" t="s">
        <v>77</v>
      </c>
      <c r="I61" s="95"/>
      <c r="J61" s="96"/>
      <c r="K61" s="96"/>
      <c r="L61" s="96"/>
      <c r="M61" s="1333"/>
      <c r="N61" s="1334"/>
      <c r="O61" s="96"/>
    </row>
    <row r="62" spans="1:16">
      <c r="A62" s="96"/>
      <c r="B62" s="96"/>
      <c r="C62" s="96"/>
      <c r="D62" s="96"/>
      <c r="E62" s="96"/>
      <c r="F62" s="96"/>
      <c r="G62" s="94"/>
      <c r="H62" s="85" t="s">
        <v>77</v>
      </c>
      <c r="I62" s="95"/>
      <c r="J62" s="96"/>
      <c r="K62" s="96"/>
      <c r="L62" s="96"/>
      <c r="M62" s="1333"/>
      <c r="N62" s="1334"/>
      <c r="O62" s="96"/>
    </row>
    <row r="63" spans="1:16">
      <c r="A63" s="96"/>
      <c r="B63" s="96"/>
      <c r="C63" s="96"/>
      <c r="D63" s="96"/>
      <c r="E63" s="96"/>
      <c r="F63" s="96"/>
      <c r="G63" s="94"/>
      <c r="H63" s="85" t="s">
        <v>77</v>
      </c>
      <c r="I63" s="95"/>
      <c r="J63" s="96"/>
      <c r="K63" s="96"/>
      <c r="L63" s="96"/>
      <c r="M63" s="1333"/>
      <c r="N63" s="1334"/>
      <c r="O63" s="96"/>
    </row>
  </sheetData>
  <mergeCells count="57">
    <mergeCell ref="M32:N32"/>
    <mergeCell ref="M33:N33"/>
    <mergeCell ref="M51:N51"/>
    <mergeCell ref="M52:N52"/>
    <mergeCell ref="M47:N47"/>
    <mergeCell ref="M46:N46"/>
    <mergeCell ref="M34:N34"/>
    <mergeCell ref="M35:N35"/>
    <mergeCell ref="M36:N36"/>
    <mergeCell ref="M45:N45"/>
    <mergeCell ref="M39:N39"/>
    <mergeCell ref="M38:N38"/>
    <mergeCell ref="M37:N37"/>
    <mergeCell ref="M44:N44"/>
    <mergeCell ref="M53:N53"/>
    <mergeCell ref="M48:N48"/>
    <mergeCell ref="M49:N49"/>
    <mergeCell ref="M50:N50"/>
    <mergeCell ref="M54:N54"/>
    <mergeCell ref="M55:N55"/>
    <mergeCell ref="M56:N56"/>
    <mergeCell ref="M63:N63"/>
    <mergeCell ref="M58:N58"/>
    <mergeCell ref="M60:N60"/>
    <mergeCell ref="M61:N61"/>
    <mergeCell ref="M62:N62"/>
    <mergeCell ref="M57:N57"/>
    <mergeCell ref="M59:N59"/>
    <mergeCell ref="A3:M3"/>
    <mergeCell ref="A1:O1"/>
    <mergeCell ref="M6:N6"/>
    <mergeCell ref="M7:N7"/>
    <mergeCell ref="G6:I6"/>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31:N31"/>
    <mergeCell ref="M23:N23"/>
    <mergeCell ref="M22:N22"/>
    <mergeCell ref="M25:N25"/>
    <mergeCell ref="M27:N27"/>
    <mergeCell ref="M26:N26"/>
    <mergeCell ref="M28:N28"/>
    <mergeCell ref="M29:N29"/>
    <mergeCell ref="M30:N30"/>
    <mergeCell ref="M24:N2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Ｔ1</vt:lpstr>
      <vt:lpstr>Ｔ2</vt:lpstr>
      <vt:lpstr>T3-S（南部）</vt:lpstr>
      <vt:lpstr>T3-C（中央）</vt:lpstr>
      <vt:lpstr>T3-W（西部）</vt:lpstr>
      <vt:lpstr>①節～④節</vt:lpstr>
      <vt:lpstr>⑤節以降（確定）</vt:lpstr>
      <vt:lpstr>ﾌﾟﾛﾃｸﾄ一覧</vt:lpstr>
      <vt:lpstr>警告・退場者　一覧</vt:lpstr>
      <vt:lpstr>結果ＦＡＸ様式</vt:lpstr>
      <vt:lpstr>'①節～④節'!Print_Area</vt:lpstr>
      <vt:lpstr>'⑤節以降（確定）'!Print_Area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murataka</dc:creator>
  <cp:lastModifiedBy>murayama takahiro</cp:lastModifiedBy>
  <cp:lastPrinted>2018-09-17T05:36:15Z</cp:lastPrinted>
  <dcterms:created xsi:type="dcterms:W3CDTF">2013-03-27T06:57:03Z</dcterms:created>
  <dcterms:modified xsi:type="dcterms:W3CDTF">2018-12-13T01:17:47Z</dcterms:modified>
</cp:coreProperties>
</file>