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730" windowHeight="11145" activeTab="3"/>
  </bookViews>
  <sheets>
    <sheet name="2019年度２部日程" sheetId="8" r:id="rId1"/>
    <sheet name="チーム名" sheetId="2" r:id="rId2"/>
    <sheet name="カード累積" sheetId="6" r:id="rId3"/>
    <sheet name="星取表" sheetId="7" r:id="rId4"/>
  </sheets>
  <externalReferences>
    <externalReference r:id="rId5"/>
  </externalReferences>
  <definedNames>
    <definedName name="_xlnm.Print_Area" localSheetId="3">星取表!$B$2:$AX$30</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57" i="8" l="1"/>
  <c r="G57" i="8"/>
  <c r="J56" i="8"/>
  <c r="G56" i="8"/>
  <c r="J55" i="8"/>
  <c r="G55" i="8"/>
  <c r="J54" i="8"/>
  <c r="G54" i="8"/>
  <c r="L53" i="8" s="1"/>
  <c r="J53" i="8"/>
  <c r="G53" i="8"/>
  <c r="L70" i="8" l="1"/>
  <c r="AW15" i="7" l="1"/>
  <c r="AT7" i="7"/>
  <c r="AU7" i="7"/>
  <c r="AT9" i="7"/>
  <c r="AU9" i="7"/>
  <c r="AT11" i="7"/>
  <c r="AU11" i="7"/>
  <c r="AT13" i="7"/>
  <c r="AU13" i="7"/>
  <c r="AT15" i="7"/>
  <c r="AU15" i="7"/>
  <c r="AT17" i="7"/>
  <c r="AU17" i="7"/>
  <c r="AT19" i="7"/>
  <c r="AU19" i="7"/>
  <c r="AT21" i="7"/>
  <c r="AU21" i="7"/>
  <c r="AT23" i="7"/>
  <c r="AU23" i="7"/>
  <c r="AT25" i="7"/>
  <c r="AU25" i="7"/>
  <c r="AT27" i="7"/>
  <c r="AU27" i="7"/>
  <c r="AT29" i="7"/>
  <c r="AU29" i="7"/>
  <c r="AU5" i="7"/>
  <c r="AT5" i="7"/>
  <c r="AW13" i="7"/>
  <c r="AV23" i="7" l="1"/>
  <c r="AV5" i="7"/>
  <c r="AV17" i="7"/>
  <c r="AV19" i="7"/>
  <c r="AV15" i="7"/>
  <c r="AV21" i="7"/>
  <c r="AV13" i="7"/>
  <c r="AV11" i="7"/>
  <c r="AV25" i="7"/>
  <c r="AV9" i="7"/>
  <c r="AV27" i="7"/>
  <c r="AV7" i="7"/>
  <c r="AV29" i="7"/>
  <c r="L28" i="8"/>
  <c r="J99" i="8"/>
  <c r="G99" i="8"/>
  <c r="J98" i="8"/>
  <c r="L99" i="8" s="1"/>
  <c r="G98" i="8"/>
  <c r="L97" i="8" s="1"/>
  <c r="J97" i="8"/>
  <c r="G97" i="8"/>
  <c r="L96" i="8" s="1"/>
  <c r="J96" i="8"/>
  <c r="G96" i="8"/>
  <c r="L95" i="8" s="1"/>
  <c r="J95" i="8"/>
  <c r="G95" i="8"/>
  <c r="L94" i="8" s="1"/>
  <c r="J94" i="8"/>
  <c r="G94" i="8"/>
  <c r="D94" i="8" s="1"/>
  <c r="J92" i="8"/>
  <c r="G92" i="8"/>
  <c r="L91" i="8" s="1"/>
  <c r="J91" i="8"/>
  <c r="G91" i="8"/>
  <c r="L90" i="8"/>
  <c r="J90" i="8"/>
  <c r="G90" i="8"/>
  <c r="D90" i="8" s="1"/>
  <c r="J88" i="8"/>
  <c r="G88" i="8"/>
  <c r="J87" i="8"/>
  <c r="L88" i="8" s="1"/>
  <c r="G87" i="8"/>
  <c r="L86" i="8" s="1"/>
  <c r="J86" i="8"/>
  <c r="G86" i="8"/>
  <c r="L85" i="8" s="1"/>
  <c r="J85" i="8"/>
  <c r="G85" i="8"/>
  <c r="L84" i="8" s="1"/>
  <c r="J84" i="8"/>
  <c r="G84" i="8"/>
  <c r="L83" i="8" s="1"/>
  <c r="J83" i="8"/>
  <c r="G83" i="8"/>
  <c r="D83" i="8" s="1"/>
  <c r="J81" i="8"/>
  <c r="G81" i="8"/>
  <c r="L80" i="8" s="1"/>
  <c r="J80" i="8"/>
  <c r="L81" i="8" s="1"/>
  <c r="G80" i="8"/>
  <c r="L79" i="8" s="1"/>
  <c r="J79" i="8"/>
  <c r="G79" i="8"/>
  <c r="D79" i="8" s="1"/>
  <c r="J77" i="8"/>
  <c r="G77" i="8"/>
  <c r="L76" i="8" s="1"/>
  <c r="J76" i="8"/>
  <c r="G76" i="8"/>
  <c r="L75" i="8" s="1"/>
  <c r="J75" i="8"/>
  <c r="G75" i="8"/>
  <c r="D75" i="8" s="1"/>
  <c r="J73" i="8"/>
  <c r="G73" i="8"/>
  <c r="L72" i="8"/>
  <c r="J72" i="8"/>
  <c r="L73" i="8" s="1"/>
  <c r="G72" i="8"/>
  <c r="L71" i="8" s="1"/>
  <c r="J71" i="8"/>
  <c r="G71" i="8"/>
  <c r="D71" i="8" s="1"/>
  <c r="J69" i="8"/>
  <c r="G69" i="8"/>
  <c r="J68" i="8"/>
  <c r="L69" i="8" s="1"/>
  <c r="G68" i="8"/>
  <c r="L67" i="8" s="1"/>
  <c r="J67" i="8"/>
  <c r="G67" i="8"/>
  <c r="L66" i="8" s="1"/>
  <c r="J66" i="8"/>
  <c r="G66" i="8"/>
  <c r="D66" i="8" s="1"/>
  <c r="J64" i="8"/>
  <c r="G64" i="8"/>
  <c r="J63" i="8"/>
  <c r="L64" i="8" s="1"/>
  <c r="G63" i="8"/>
  <c r="L62" i="8" s="1"/>
  <c r="J62" i="8"/>
  <c r="G62" i="8"/>
  <c r="L61" i="8" s="1"/>
  <c r="J61" i="8"/>
  <c r="G61" i="8"/>
  <c r="D61" i="8" s="1"/>
  <c r="J49" i="8"/>
  <c r="G49" i="8"/>
  <c r="L48" i="8" s="1"/>
  <c r="J48" i="8"/>
  <c r="L49" i="8" s="1"/>
  <c r="G48" i="8"/>
  <c r="L47" i="8" s="1"/>
  <c r="J47" i="8"/>
  <c r="G47" i="8"/>
  <c r="L46" i="8" s="1"/>
  <c r="J46" i="8"/>
  <c r="G46" i="8"/>
  <c r="D46" i="8" s="1"/>
  <c r="J44" i="8"/>
  <c r="G44" i="8"/>
  <c r="L43" i="8" s="1"/>
  <c r="J43" i="8"/>
  <c r="L44" i="8" s="1"/>
  <c r="G43" i="8"/>
  <c r="L42" i="8" s="1"/>
  <c r="J42" i="8"/>
  <c r="G42" i="8"/>
  <c r="L41" i="8" s="1"/>
  <c r="J41" i="8"/>
  <c r="G41" i="8"/>
  <c r="D41" i="8" s="1"/>
  <c r="J39" i="8"/>
  <c r="G39" i="8"/>
  <c r="L38" i="8" s="1"/>
  <c r="J38" i="8"/>
  <c r="L39" i="8" s="1"/>
  <c r="G38" i="8"/>
  <c r="L37" i="8" s="1"/>
  <c r="J37" i="8"/>
  <c r="G37" i="8"/>
  <c r="J35" i="8"/>
  <c r="G35" i="8"/>
  <c r="L34" i="8" s="1"/>
  <c r="J34" i="8"/>
  <c r="L35" i="8" s="1"/>
  <c r="G34" i="8"/>
  <c r="L33" i="8" s="1"/>
  <c r="J33" i="8"/>
  <c r="G33" i="8"/>
  <c r="L32" i="8" s="1"/>
  <c r="J32" i="8"/>
  <c r="G32" i="8"/>
  <c r="L31" i="8"/>
  <c r="J31" i="8"/>
  <c r="G31" i="8"/>
  <c r="L30" i="8" s="1"/>
  <c r="J30" i="8"/>
  <c r="G30" i="8"/>
  <c r="D30" i="8" s="1"/>
  <c r="J28" i="8"/>
  <c r="G28" i="8"/>
  <c r="L27" i="8" s="1"/>
  <c r="J27" i="8"/>
  <c r="G27" i="8"/>
  <c r="L26" i="8" s="1"/>
  <c r="J26" i="8"/>
  <c r="G26" i="8"/>
  <c r="L25" i="8" s="1"/>
  <c r="J25" i="8"/>
  <c r="G25" i="8"/>
  <c r="D25" i="8" s="1"/>
  <c r="J23" i="8"/>
  <c r="G23" i="8"/>
  <c r="L22" i="8" s="1"/>
  <c r="J22" i="8"/>
  <c r="G22" i="8"/>
  <c r="L21" i="8" s="1"/>
  <c r="J21" i="8"/>
  <c r="G21" i="8"/>
  <c r="L20" i="8" s="1"/>
  <c r="J20" i="8"/>
  <c r="G20" i="8"/>
  <c r="D20" i="8" s="1"/>
  <c r="J18" i="8"/>
  <c r="G18" i="8"/>
  <c r="L17" i="8" s="1"/>
  <c r="J17" i="8"/>
  <c r="G17" i="8"/>
  <c r="L16" i="8" s="1"/>
  <c r="J16" i="8"/>
  <c r="G16" i="8"/>
  <c r="L15" i="8" s="1"/>
  <c r="J15" i="8"/>
  <c r="G15" i="8"/>
  <c r="D15" i="8" s="1"/>
  <c r="J14" i="8"/>
  <c r="G14" i="8"/>
  <c r="L13" i="8"/>
  <c r="J13" i="8"/>
  <c r="L14" i="8" s="1"/>
  <c r="G13" i="8"/>
  <c r="L12" i="8" s="1"/>
  <c r="J12" i="8"/>
  <c r="G12" i="8"/>
  <c r="L11" i="8" s="1"/>
  <c r="J11" i="8"/>
  <c r="G11" i="8"/>
  <c r="L10" i="8" s="1"/>
  <c r="J10" i="8"/>
  <c r="G10" i="8"/>
  <c r="L9" i="8" s="1"/>
  <c r="J9" i="8"/>
  <c r="G9" i="8"/>
  <c r="D9" i="8" s="1"/>
  <c r="J7" i="8"/>
  <c r="G7" i="8"/>
  <c r="L6" i="8" s="1"/>
  <c r="J6" i="8"/>
  <c r="L7" i="8" s="1"/>
  <c r="G6" i="8"/>
  <c r="L5" i="8" s="1"/>
  <c r="J5" i="8"/>
  <c r="G5" i="8"/>
  <c r="L4" i="8" s="1"/>
  <c r="J4" i="8"/>
  <c r="G4" i="8"/>
  <c r="D4" i="8" s="1"/>
  <c r="L18" i="8" l="1"/>
  <c r="L23" i="8"/>
  <c r="L77" i="8"/>
  <c r="L87" i="8"/>
  <c r="L92" i="8"/>
  <c r="L63" i="8"/>
  <c r="L68" i="8"/>
  <c r="L98" i="8"/>
  <c r="B29" i="7" l="1"/>
  <c r="B27" i="7"/>
  <c r="AW29" i="7"/>
  <c r="AW27" i="7"/>
  <c r="AW25" i="7"/>
  <c r="B25" i="7"/>
  <c r="B23" i="7"/>
  <c r="B21" i="7"/>
  <c r="B19" i="7"/>
  <c r="B17" i="7"/>
  <c r="B15" i="7"/>
  <c r="B13" i="7"/>
  <c r="B11" i="7"/>
  <c r="B9" i="7"/>
  <c r="B7" i="7"/>
  <c r="B5" i="7"/>
  <c r="AW23" i="7"/>
  <c r="AW21" i="7"/>
  <c r="AW19" i="7"/>
  <c r="AW17" i="7"/>
  <c r="AW11" i="7"/>
  <c r="AW9" i="7"/>
  <c r="AW7" i="7"/>
  <c r="AW5" i="7"/>
</calcChain>
</file>

<file path=xl/sharedStrings.xml><?xml version="1.0" encoding="utf-8"?>
<sst xmlns="http://schemas.openxmlformats.org/spreadsheetml/2006/main" count="698" uniqueCount="259">
  <si>
    <t>（NO．１）</t>
    <phoneticPr fontId="2"/>
  </si>
  <si>
    <t>月／日</t>
    <rPh sb="0" eb="1">
      <t>ツキ</t>
    </rPh>
    <rPh sb="2" eb="3">
      <t>ヒ</t>
    </rPh>
    <phoneticPr fontId="2"/>
  </si>
  <si>
    <t>グランド</t>
    <phoneticPr fontId="2"/>
  </si>
  <si>
    <t>当番チーム</t>
    <rPh sb="0" eb="2">
      <t>トウバン</t>
    </rPh>
    <phoneticPr fontId="2"/>
  </si>
  <si>
    <t>キックオフ</t>
    <phoneticPr fontId="2"/>
  </si>
  <si>
    <t>対 戦 カ ー ド</t>
    <rPh sb="0" eb="3">
      <t>タイセン</t>
    </rPh>
    <phoneticPr fontId="2"/>
  </si>
  <si>
    <t>審　　判</t>
    <rPh sb="0" eb="1">
      <t>シン</t>
    </rPh>
    <rPh sb="3" eb="4">
      <t>ハン</t>
    </rPh>
    <phoneticPr fontId="2"/>
  </si>
  <si>
    <t>各チーム代表者</t>
    <rPh sb="0" eb="1">
      <t>カク</t>
    </rPh>
    <rPh sb="4" eb="7">
      <t>ダイヒョウシャ</t>
    </rPh>
    <phoneticPr fontId="2"/>
  </si>
  <si>
    <t>第１節</t>
    <rPh sb="0" eb="1">
      <t>ダイ</t>
    </rPh>
    <rPh sb="2" eb="3">
      <t>セツ</t>
    </rPh>
    <phoneticPr fontId="2"/>
  </si>
  <si>
    <t>北岸</t>
    <rPh sb="0" eb="2">
      <t>ホクガン</t>
    </rPh>
    <phoneticPr fontId="2"/>
  </si>
  <si>
    <t>-</t>
    <phoneticPr fontId="2"/>
  </si>
  <si>
    <t>【 ２部 リーグ長 】</t>
    <rPh sb="3" eb="4">
      <t>ブ</t>
    </rPh>
    <rPh sb="8" eb="9">
      <t>チョウ</t>
    </rPh>
    <phoneticPr fontId="2"/>
  </si>
  <si>
    <t>吉川　慎太郎</t>
    <rPh sb="0" eb="2">
      <t>ヨシカワ</t>
    </rPh>
    <rPh sb="3" eb="6">
      <t>シンタロウ</t>
    </rPh>
    <phoneticPr fontId="2"/>
  </si>
  <si>
    <t>０８０－５６６３－４９０９</t>
    <phoneticPr fontId="2"/>
  </si>
  <si>
    <t>pepepepepe2011@hotmail.co.jp</t>
    <phoneticPr fontId="2"/>
  </si>
  <si>
    <t>郵送</t>
    <rPh sb="0" eb="2">
      <t>ユウソウ</t>
    </rPh>
    <phoneticPr fontId="2"/>
  </si>
  <si>
    <t>第２節</t>
    <rPh sb="0" eb="1">
      <t>ダイ</t>
    </rPh>
    <rPh sb="2" eb="3">
      <t>セツ</t>
    </rPh>
    <phoneticPr fontId="2"/>
  </si>
  <si>
    <t>TSV人工</t>
    <rPh sb="3" eb="5">
      <t>ジンコウ</t>
    </rPh>
    <phoneticPr fontId="2"/>
  </si>
  <si>
    <t>石井フットボールクラブ</t>
    <rPh sb="0" eb="2">
      <t>イシイ</t>
    </rPh>
    <phoneticPr fontId="2"/>
  </si>
  <si>
    <t>元木　明彦</t>
    <phoneticPr fontId="2"/>
  </si>
  <si>
    <t>第３節</t>
    <rPh sb="0" eb="1">
      <t>ダイ</t>
    </rPh>
    <rPh sb="2" eb="3">
      <t>セツ</t>
    </rPh>
    <phoneticPr fontId="2"/>
  </si>
  <si>
    <t>Boa Sorte</t>
    <phoneticPr fontId="2"/>
  </si>
  <si>
    <t>山田　孝之</t>
    <phoneticPr fontId="2"/>
  </si>
  <si>
    <t>第４節</t>
    <rPh sb="0" eb="1">
      <t>ダイ</t>
    </rPh>
    <rPh sb="2" eb="3">
      <t>セツ</t>
    </rPh>
    <phoneticPr fontId="2"/>
  </si>
  <si>
    <t>N.J</t>
    <phoneticPr fontId="2"/>
  </si>
  <si>
    <t>野田　涼太</t>
    <phoneticPr fontId="2"/>
  </si>
  <si>
    <t>第5節</t>
    <rPh sb="0" eb="1">
      <t>ダイ</t>
    </rPh>
    <rPh sb="2" eb="3">
      <t>セツ</t>
    </rPh>
    <phoneticPr fontId="2"/>
  </si>
  <si>
    <t>FC山川</t>
    <rPh sb="2" eb="4">
      <t>ヤマカワ</t>
    </rPh>
    <phoneticPr fontId="2"/>
  </si>
  <si>
    <t>山口　崇</t>
    <phoneticPr fontId="2"/>
  </si>
  <si>
    <t>第6節</t>
    <rPh sb="0" eb="1">
      <t>ダイ</t>
    </rPh>
    <rPh sb="2" eb="3">
      <t>セツ</t>
    </rPh>
    <phoneticPr fontId="2"/>
  </si>
  <si>
    <t>土竜</t>
    <rPh sb="0" eb="2">
      <t>モグラ</t>
    </rPh>
    <phoneticPr fontId="2"/>
  </si>
  <si>
    <t>田岡　博憲</t>
    <rPh sb="0" eb="2">
      <t>タオカ</t>
    </rPh>
    <rPh sb="3" eb="4">
      <t>ヒロシ</t>
    </rPh>
    <rPh sb="4" eb="5">
      <t>ケン</t>
    </rPh>
    <phoneticPr fontId="2"/>
  </si>
  <si>
    <t>第7節</t>
    <rPh sb="0" eb="1">
      <t>ダイ</t>
    </rPh>
    <rPh sb="2" eb="3">
      <t>セツ</t>
    </rPh>
    <phoneticPr fontId="2"/>
  </si>
  <si>
    <t>FC道楽</t>
    <rPh sb="2" eb="4">
      <t>ドウラク</t>
    </rPh>
    <phoneticPr fontId="2"/>
  </si>
  <si>
    <t>河内　良仁</t>
    <rPh sb="0" eb="2">
      <t>カワウチ</t>
    </rPh>
    <rPh sb="3" eb="4">
      <t>ヨ</t>
    </rPh>
    <rPh sb="4" eb="5">
      <t>ジン</t>
    </rPh>
    <phoneticPr fontId="2"/>
  </si>
  <si>
    <t>第8節</t>
    <rPh sb="0" eb="1">
      <t>ダイ</t>
    </rPh>
    <rPh sb="2" eb="3">
      <t>セツ</t>
    </rPh>
    <phoneticPr fontId="2"/>
  </si>
  <si>
    <t>徳島県庁サッカークラブ</t>
    <rPh sb="0" eb="2">
      <t>トクシマ</t>
    </rPh>
    <rPh sb="2" eb="4">
      <t>ケンチョウ</t>
    </rPh>
    <phoneticPr fontId="2"/>
  </si>
  <si>
    <t>三ッ川　宗佑</t>
    <phoneticPr fontId="2"/>
  </si>
  <si>
    <t>第9節</t>
    <rPh sb="0" eb="1">
      <t>ダイ</t>
    </rPh>
    <rPh sb="2" eb="3">
      <t>セツ</t>
    </rPh>
    <phoneticPr fontId="2"/>
  </si>
  <si>
    <t>FC侍</t>
    <rPh sb="2" eb="3">
      <t>サムライ</t>
    </rPh>
    <phoneticPr fontId="2"/>
  </si>
  <si>
    <t>井内　和也</t>
    <phoneticPr fontId="2"/>
  </si>
  <si>
    <t>中間期ミーティング（場所：県サッカー協会）※各チーム必ず１名参加してください。</t>
    <rPh sb="0" eb="3">
      <t>チュウカンキ</t>
    </rPh>
    <rPh sb="10" eb="12">
      <t>バショ</t>
    </rPh>
    <rPh sb="13" eb="14">
      <t>ケン</t>
    </rPh>
    <rPh sb="18" eb="20">
      <t>キョウカイ</t>
    </rPh>
    <rPh sb="22" eb="23">
      <t>カク</t>
    </rPh>
    <rPh sb="26" eb="27">
      <t>カナラ</t>
    </rPh>
    <rPh sb="29" eb="30">
      <t>メイ</t>
    </rPh>
    <rPh sb="30" eb="32">
      <t>サンカ</t>
    </rPh>
    <phoneticPr fontId="2"/>
  </si>
  <si>
    <t>第10節</t>
    <rPh sb="0" eb="1">
      <t>ダイ</t>
    </rPh>
    <rPh sb="3" eb="4">
      <t>セツ</t>
    </rPh>
    <phoneticPr fontId="2"/>
  </si>
  <si>
    <t>FC　EURO</t>
    <phoneticPr fontId="2"/>
  </si>
  <si>
    <t>臼井　敬</t>
    <rPh sb="0" eb="2">
      <t>ウスイ</t>
    </rPh>
    <rPh sb="3" eb="4">
      <t>ウヤマ</t>
    </rPh>
    <phoneticPr fontId="2"/>
  </si>
  <si>
    <t>第11節</t>
    <rPh sb="0" eb="1">
      <t>ダイ</t>
    </rPh>
    <rPh sb="3" eb="4">
      <t>セツ</t>
    </rPh>
    <phoneticPr fontId="2"/>
  </si>
  <si>
    <t>alma美馬SC</t>
    <rPh sb="4" eb="6">
      <t>ミマ</t>
    </rPh>
    <phoneticPr fontId="2"/>
  </si>
  <si>
    <t>吉本　陵志</t>
    <phoneticPr fontId="2"/>
  </si>
  <si>
    <t>第12節</t>
    <rPh sb="0" eb="1">
      <t>ダイ</t>
    </rPh>
    <rPh sb="3" eb="4">
      <t>セツ</t>
    </rPh>
    <phoneticPr fontId="2"/>
  </si>
  <si>
    <t>FC暁</t>
    <rPh sb="2" eb="3">
      <t>アカツキ</t>
    </rPh>
    <phoneticPr fontId="2"/>
  </si>
  <si>
    <t>福川　　　正芳</t>
    <phoneticPr fontId="2"/>
  </si>
  <si>
    <t>第13節</t>
    <rPh sb="0" eb="1">
      <t>ダイ</t>
    </rPh>
    <rPh sb="3" eb="4">
      <t>セツ</t>
    </rPh>
    <phoneticPr fontId="2"/>
  </si>
  <si>
    <t>リベルテ阿波</t>
    <rPh sb="4" eb="6">
      <t>アワ</t>
    </rPh>
    <phoneticPr fontId="2"/>
  </si>
  <si>
    <t>坂﨑　倫太郎</t>
    <rPh sb="0" eb="1">
      <t>サカ</t>
    </rPh>
    <rPh sb="1" eb="2">
      <t>サキ</t>
    </rPh>
    <rPh sb="3" eb="6">
      <t>リンタロウ</t>
    </rPh>
    <phoneticPr fontId="2"/>
  </si>
  <si>
    <t>第14節</t>
    <rPh sb="0" eb="1">
      <t>ダイ</t>
    </rPh>
    <rPh sb="3" eb="4">
      <t>セツ</t>
    </rPh>
    <phoneticPr fontId="2"/>
  </si>
  <si>
    <t>LAZO　TOKUSHIMA</t>
    <phoneticPr fontId="2"/>
  </si>
  <si>
    <t>CITY．FC</t>
    <phoneticPr fontId="2"/>
  </si>
  <si>
    <t>佐藤　駿丞</t>
    <phoneticPr fontId="2"/>
  </si>
  <si>
    <t>第15節</t>
    <rPh sb="0" eb="1">
      <t>ダイ</t>
    </rPh>
    <rPh sb="3" eb="4">
      <t>セツ</t>
    </rPh>
    <phoneticPr fontId="2"/>
  </si>
  <si>
    <t>第16節</t>
    <rPh sb="0" eb="1">
      <t>ダイ</t>
    </rPh>
    <rPh sb="3" eb="4">
      <t>セツ</t>
    </rPh>
    <phoneticPr fontId="2"/>
  </si>
  <si>
    <t>第17節</t>
    <rPh sb="0" eb="1">
      <t>ダイ</t>
    </rPh>
    <rPh sb="3" eb="4">
      <t>セツ</t>
    </rPh>
    <phoneticPr fontId="2"/>
  </si>
  <si>
    <t>第18節</t>
    <rPh sb="0" eb="1">
      <t>ダイ</t>
    </rPh>
    <rPh sb="3" eb="4">
      <t>セツ</t>
    </rPh>
    <phoneticPr fontId="2"/>
  </si>
  <si>
    <t>リーグ中間期ミーティング　９月１日　ＰＭ６：３０～　サッカー協会１階会議室</t>
    <rPh sb="3" eb="6">
      <t>チュウカンキ</t>
    </rPh>
    <rPh sb="14" eb="15">
      <t>ガツ</t>
    </rPh>
    <rPh sb="16" eb="17">
      <t>ヒ</t>
    </rPh>
    <rPh sb="30" eb="32">
      <t>キョウカイ</t>
    </rPh>
    <rPh sb="33" eb="34">
      <t>カイ</t>
    </rPh>
    <rPh sb="34" eb="37">
      <t>カイギシツ</t>
    </rPh>
    <phoneticPr fontId="2"/>
  </si>
  <si>
    <t>　★リーグ中間期ミーティングは、リーグ運営の情報・意見交換及び協会への要望等の話をするのでチーム代表者が必ず</t>
    <rPh sb="5" eb="8">
      <t>チュウカンキ</t>
    </rPh>
    <rPh sb="19" eb="21">
      <t>ウンエイ</t>
    </rPh>
    <rPh sb="22" eb="24">
      <t>ジョウホウ</t>
    </rPh>
    <rPh sb="25" eb="27">
      <t>イケン</t>
    </rPh>
    <rPh sb="27" eb="29">
      <t>コウカン</t>
    </rPh>
    <rPh sb="29" eb="30">
      <t>オヨ</t>
    </rPh>
    <rPh sb="31" eb="33">
      <t>キョウカイ</t>
    </rPh>
    <rPh sb="35" eb="37">
      <t>ヨウボウ</t>
    </rPh>
    <rPh sb="37" eb="38">
      <t>ナド</t>
    </rPh>
    <rPh sb="39" eb="40">
      <t>ハナシ</t>
    </rPh>
    <phoneticPr fontId="2"/>
  </si>
  <si>
    <t xml:space="preserve"> 　 参加してください。(代表者が来れない場合は監督又は主将・主務の人)※不参加のチームはペナルティがあります。</t>
    <rPh sb="13" eb="16">
      <t>ダイヒョウシャ</t>
    </rPh>
    <rPh sb="17" eb="18">
      <t>コ</t>
    </rPh>
    <rPh sb="21" eb="23">
      <t>バアイ</t>
    </rPh>
    <rPh sb="24" eb="26">
      <t>カントク</t>
    </rPh>
    <rPh sb="26" eb="27">
      <t>マタ</t>
    </rPh>
    <rPh sb="28" eb="30">
      <t>シュショウ</t>
    </rPh>
    <rPh sb="31" eb="33">
      <t>シュム</t>
    </rPh>
    <rPh sb="34" eb="35">
      <t>ヒト</t>
    </rPh>
    <rPh sb="37" eb="40">
      <t>フサンカ</t>
    </rPh>
    <phoneticPr fontId="2"/>
  </si>
  <si>
    <t>　★試合延期の申し入れについては、基本的には試合日の１ヶ月前までとする。</t>
    <rPh sb="2" eb="4">
      <t>シアイ</t>
    </rPh>
    <rPh sb="4" eb="6">
      <t>エンキ</t>
    </rPh>
    <rPh sb="7" eb="8">
      <t>モウ</t>
    </rPh>
    <rPh sb="9" eb="10">
      <t>イ</t>
    </rPh>
    <rPh sb="17" eb="20">
      <t>キホンテキ</t>
    </rPh>
    <rPh sb="22" eb="25">
      <t>シアイビ</t>
    </rPh>
    <rPh sb="26" eb="29">
      <t>イッカゲツ</t>
    </rPh>
    <rPh sb="29" eb="30">
      <t>マエ</t>
    </rPh>
    <phoneticPr fontId="2"/>
  </si>
  <si>
    <t>　★夏場(７月・８月・９月の第１節から第３節)は給水タイムを設けるので、各チームはすぐに給水出来るように</t>
    <phoneticPr fontId="2"/>
  </si>
  <si>
    <t>　　ピッチサイドにドリンク等をおいてください。(給水のためのピッチ外移動は禁止します)</t>
  </si>
  <si>
    <t>　　※主審が判断して前後半３０秒～１分以内で実施してください。(時計は止めない)</t>
  </si>
  <si>
    <t>　★試合時間は７０分とし、選手の交代人数は７名までとする。</t>
    <rPh sb="2" eb="4">
      <t>シアイ</t>
    </rPh>
    <rPh sb="4" eb="6">
      <t>ジカン</t>
    </rPh>
    <rPh sb="9" eb="10">
      <t>フン</t>
    </rPh>
    <rPh sb="13" eb="15">
      <t>センシュ</t>
    </rPh>
    <rPh sb="16" eb="18">
      <t>コウタイ</t>
    </rPh>
    <rPh sb="18" eb="20">
      <t>ニンズウ</t>
    </rPh>
    <rPh sb="22" eb="23">
      <t>メイ</t>
    </rPh>
    <phoneticPr fontId="2"/>
  </si>
  <si>
    <t>　★ゴールキーパーは、ユニフォーム申請しているショーツ以外も認める。（但し、黒色のみとする）</t>
    <rPh sb="17" eb="19">
      <t>シンセイ</t>
    </rPh>
    <rPh sb="27" eb="29">
      <t>イガイ</t>
    </rPh>
    <rPh sb="30" eb="31">
      <t>ミト</t>
    </rPh>
    <rPh sb="35" eb="36">
      <t>タダ</t>
    </rPh>
    <rPh sb="38" eb="40">
      <t>コクショク</t>
    </rPh>
    <phoneticPr fontId="2"/>
  </si>
  <si>
    <t>　★冬場（１１月～２月）に限り黒色のアンダーショーツの着用を認める。</t>
    <rPh sb="2" eb="4">
      <t>フユバ</t>
    </rPh>
    <rPh sb="7" eb="8">
      <t>ガツ</t>
    </rPh>
    <rPh sb="10" eb="11">
      <t>ガツ</t>
    </rPh>
    <rPh sb="13" eb="14">
      <t>カギ</t>
    </rPh>
    <rPh sb="15" eb="17">
      <t>クロイロ</t>
    </rPh>
    <rPh sb="27" eb="29">
      <t>チャクヨウ</t>
    </rPh>
    <rPh sb="30" eb="31">
      <t>ミト</t>
    </rPh>
    <phoneticPr fontId="2"/>
  </si>
  <si>
    <t>　★ＴＳＶの施設内では禁煙となっております。(吸う人は施設外でお願いします)※車内も禁止</t>
    <rPh sb="6" eb="9">
      <t>シセツナイ</t>
    </rPh>
    <rPh sb="11" eb="13">
      <t>キンエン</t>
    </rPh>
    <rPh sb="23" eb="24">
      <t>ス</t>
    </rPh>
    <rPh sb="25" eb="26">
      <t>ヒト</t>
    </rPh>
    <rPh sb="27" eb="29">
      <t>シセツ</t>
    </rPh>
    <rPh sb="29" eb="30">
      <t>ガイ</t>
    </rPh>
    <rPh sb="32" eb="33">
      <t>ネガ</t>
    </rPh>
    <rPh sb="39" eb="41">
      <t>シャナイ</t>
    </rPh>
    <rPh sb="42" eb="44">
      <t>キンシ</t>
    </rPh>
    <phoneticPr fontId="2"/>
  </si>
  <si>
    <t xml:space="preserve">   </t>
    <phoneticPr fontId="2"/>
  </si>
  <si>
    <t>　★審 　判 …… 審判服を必ず着用する事｡(主審・副審共に)又、選手証を必ずチェック(交代選手も)する事。</t>
    <rPh sb="2" eb="3">
      <t>シン</t>
    </rPh>
    <rPh sb="5" eb="6">
      <t>ハン</t>
    </rPh>
    <phoneticPr fontId="2"/>
  </si>
  <si>
    <t xml:space="preserve"> 　　　　　　　　最終審判はコーナーフラッグを所定の場所に片付け、会場のゴミ等をチェックして審判報告書に</t>
    <rPh sb="9" eb="11">
      <t>サイシュウ</t>
    </rPh>
    <rPh sb="11" eb="13">
      <t>シンパン</t>
    </rPh>
    <rPh sb="23" eb="25">
      <t>ショテイ</t>
    </rPh>
    <rPh sb="26" eb="28">
      <t>バショ</t>
    </rPh>
    <rPh sb="29" eb="31">
      <t>カタヅ</t>
    </rPh>
    <rPh sb="33" eb="35">
      <t>カイジョウ</t>
    </rPh>
    <rPh sb="38" eb="39">
      <t>ナド</t>
    </rPh>
    <rPh sb="46" eb="48">
      <t>シンパン</t>
    </rPh>
    <rPh sb="48" eb="51">
      <t>ホウコクショ</t>
    </rPh>
    <phoneticPr fontId="2"/>
  </si>
  <si>
    <t xml:space="preserve"> 　　　　　　　　確認サインを必ずしてください。</t>
    <rPh sb="9" eb="11">
      <t>カクニン</t>
    </rPh>
    <rPh sb="15" eb="16">
      <t>カナラ</t>
    </rPh>
    <phoneticPr fontId="2"/>
  </si>
  <si>
    <t>　　 ※上記を必ず守ること｡守れない場合はチームにペナルティを課します。</t>
    <rPh sb="4" eb="6">
      <t>ジョウキ</t>
    </rPh>
    <rPh sb="7" eb="8">
      <t>カナラ</t>
    </rPh>
    <rPh sb="9" eb="10">
      <t>マモ</t>
    </rPh>
    <rPh sb="14" eb="15">
      <t>マモ</t>
    </rPh>
    <rPh sb="18" eb="20">
      <t>バアイ</t>
    </rPh>
    <rPh sb="31" eb="32">
      <t>カ</t>
    </rPh>
    <phoneticPr fontId="2"/>
  </si>
  <si>
    <t>２部リーグ責任者　　吉川　慎太郎 ０８０－５６６３－４９０９</t>
    <rPh sb="1" eb="2">
      <t>ブ</t>
    </rPh>
    <rPh sb="5" eb="8">
      <t>セキニンシャ</t>
    </rPh>
    <rPh sb="10" eb="12">
      <t>ヨシカワ</t>
    </rPh>
    <rPh sb="13" eb="16">
      <t>シンタロウ</t>
    </rPh>
    <phoneticPr fontId="2"/>
  </si>
  <si>
    <t>No</t>
    <phoneticPr fontId="2"/>
  </si>
  <si>
    <t>チーム名</t>
    <rPh sb="3" eb="4">
      <t>メイ</t>
    </rPh>
    <phoneticPr fontId="2"/>
  </si>
  <si>
    <t>Ｂｏａ　ｓｏｒｔｅ</t>
    <phoneticPr fontId="2"/>
  </si>
  <si>
    <t>LAZO　TOKUSHIMA　CITY　FC</t>
    <phoneticPr fontId="2"/>
  </si>
  <si>
    <t>日付</t>
    <rPh sb="0" eb="2">
      <t>ヒヅケ</t>
    </rPh>
    <phoneticPr fontId="2"/>
  </si>
  <si>
    <t>チ  ー  ム  名</t>
    <rPh sb="9" eb="10">
      <t>メイ</t>
    </rPh>
    <phoneticPr fontId="2"/>
  </si>
  <si>
    <t>背番号</t>
    <rPh sb="0" eb="3">
      <t>セバンゴウ</t>
    </rPh>
    <phoneticPr fontId="2"/>
  </si>
  <si>
    <t>名     前</t>
    <rPh sb="0" eb="1">
      <t>ナ</t>
    </rPh>
    <rPh sb="6" eb="7">
      <t>マエ</t>
    </rPh>
    <phoneticPr fontId="2"/>
  </si>
  <si>
    <t>選手番号</t>
    <rPh sb="0" eb="2">
      <t>センシュ</t>
    </rPh>
    <rPh sb="2" eb="4">
      <t>バンゴウ</t>
    </rPh>
    <phoneticPr fontId="2"/>
  </si>
  <si>
    <t>累積</t>
    <rPh sb="0" eb="2">
      <t>ルイセキ</t>
    </rPh>
    <phoneticPr fontId="2"/>
  </si>
  <si>
    <t>カード種類</t>
    <rPh sb="3" eb="5">
      <t>シュルイ</t>
    </rPh>
    <phoneticPr fontId="2"/>
  </si>
  <si>
    <t>懲罰基準</t>
    <rPh sb="0" eb="2">
      <t>チョウバツ</t>
    </rPh>
    <rPh sb="2" eb="4">
      <t>キジュン</t>
    </rPh>
    <phoneticPr fontId="2"/>
  </si>
  <si>
    <t>理           由</t>
    <rPh sb="0" eb="1">
      <t>リ</t>
    </rPh>
    <rPh sb="12" eb="13">
      <t>ヨシ</t>
    </rPh>
    <phoneticPr fontId="2"/>
  </si>
  <si>
    <t>徳島県庁</t>
    <rPh sb="0" eb="2">
      <t>トクシマ</t>
    </rPh>
    <rPh sb="2" eb="4">
      <t>ケンチョウ</t>
    </rPh>
    <phoneticPr fontId="2"/>
  </si>
  <si>
    <t>残り
試合数</t>
    <rPh sb="0" eb="1">
      <t>ノコ</t>
    </rPh>
    <rPh sb="3" eb="6">
      <t>シアイスウ</t>
    </rPh>
    <phoneticPr fontId="2"/>
  </si>
  <si>
    <t>勝　敗</t>
    <rPh sb="0" eb="1">
      <t>カチ</t>
    </rPh>
    <rPh sb="2" eb="3">
      <t>ハイ</t>
    </rPh>
    <phoneticPr fontId="2"/>
  </si>
  <si>
    <t>得失点</t>
    <rPh sb="0" eb="3">
      <t>トクシッテン</t>
    </rPh>
    <phoneticPr fontId="2"/>
  </si>
  <si>
    <t>勝点</t>
    <rPh sb="0" eb="1">
      <t>カ</t>
    </rPh>
    <rPh sb="1" eb="2">
      <t>テン</t>
    </rPh>
    <phoneticPr fontId="2"/>
  </si>
  <si>
    <t>暫定順位</t>
    <rPh sb="0" eb="2">
      <t>ザンテイ</t>
    </rPh>
    <rPh sb="2" eb="4">
      <t>ジュンイ</t>
    </rPh>
    <phoneticPr fontId="2"/>
  </si>
  <si>
    <t>勝</t>
    <rPh sb="0" eb="1">
      <t>カ</t>
    </rPh>
    <phoneticPr fontId="2"/>
  </si>
  <si>
    <t>分</t>
    <rPh sb="0" eb="1">
      <t>ワ</t>
    </rPh>
    <phoneticPr fontId="2"/>
  </si>
  <si>
    <t>負</t>
    <rPh sb="0" eb="1">
      <t>マ</t>
    </rPh>
    <phoneticPr fontId="2"/>
  </si>
  <si>
    <t>得</t>
    <rPh sb="0" eb="1">
      <t>トク</t>
    </rPh>
    <phoneticPr fontId="2"/>
  </si>
  <si>
    <t>失</t>
    <rPh sb="0" eb="1">
      <t>シツ</t>
    </rPh>
    <phoneticPr fontId="2"/>
  </si>
  <si>
    <t>差</t>
    <rPh sb="0" eb="1">
      <t>サ</t>
    </rPh>
    <phoneticPr fontId="2"/>
  </si>
  <si>
    <t>○</t>
    <phoneticPr fontId="2"/>
  </si>
  <si>
    <t>△</t>
    <phoneticPr fontId="2"/>
  </si>
  <si>
    <t>●</t>
    <phoneticPr fontId="2"/>
  </si>
  <si>
    <r>
      <t>２０１９年度　徳島県サッカーリーグ</t>
    </r>
    <r>
      <rPr>
        <b/>
        <u/>
        <sz val="18"/>
        <color indexed="10"/>
        <rFont val="ＭＳ Ｐゴシック"/>
        <family val="3"/>
        <charset val="128"/>
      </rPr>
      <t>《２部》</t>
    </r>
    <r>
      <rPr>
        <b/>
        <u/>
        <sz val="18"/>
        <rFont val="ＭＳ Ｐゴシック"/>
        <family val="3"/>
        <charset val="128"/>
      </rPr>
      <t>日程表</t>
    </r>
    <rPh sb="4" eb="6">
      <t>ネンド</t>
    </rPh>
    <rPh sb="7" eb="10">
      <t>トクシマケン</t>
    </rPh>
    <rPh sb="19" eb="20">
      <t>ブ</t>
    </rPh>
    <rPh sb="21" eb="24">
      <t>ニッテイヒョウ</t>
    </rPh>
    <phoneticPr fontId="2"/>
  </si>
  <si>
    <t>　　ただし、試合の対戦相手が延期を承諾した場合にのみ成立する。(冠婚葬祭及び会社・地域の行事以外の理由は基本的</t>
    <rPh sb="6" eb="8">
      <t>シアイ</t>
    </rPh>
    <rPh sb="9" eb="11">
      <t>タイセン</t>
    </rPh>
    <rPh sb="11" eb="13">
      <t>アイテ</t>
    </rPh>
    <rPh sb="14" eb="16">
      <t>エンキ</t>
    </rPh>
    <rPh sb="17" eb="19">
      <t>ショウダク</t>
    </rPh>
    <rPh sb="21" eb="23">
      <t>バアイ</t>
    </rPh>
    <rPh sb="26" eb="28">
      <t>セイリツ</t>
    </rPh>
    <rPh sb="32" eb="36">
      <t>カンコンソウサイ</t>
    </rPh>
    <rPh sb="36" eb="37">
      <t>オヨ</t>
    </rPh>
    <rPh sb="38" eb="40">
      <t>カイシャ</t>
    </rPh>
    <rPh sb="41" eb="43">
      <t>チイキ</t>
    </rPh>
    <rPh sb="44" eb="46">
      <t>ギョウジ</t>
    </rPh>
    <rPh sb="46" eb="48">
      <t>イガイ</t>
    </rPh>
    <rPh sb="49" eb="51">
      <t>リユウ</t>
    </rPh>
    <rPh sb="52" eb="55">
      <t>キホンテキ</t>
    </rPh>
    <phoneticPr fontId="2"/>
  </si>
  <si>
    <t>　　に受け付けない)なお、当番と審判が当たってる場合は、試合延期になっても日程表通りに行うことを条件とする。</t>
    <rPh sb="13" eb="15">
      <t>トウバン</t>
    </rPh>
    <rPh sb="16" eb="18">
      <t>シンパン</t>
    </rPh>
    <rPh sb="19" eb="20">
      <t>ア</t>
    </rPh>
    <rPh sb="24" eb="26">
      <t>バアイ</t>
    </rPh>
    <rPh sb="28" eb="30">
      <t>シアイ</t>
    </rPh>
    <rPh sb="30" eb="32">
      <t>エンキ</t>
    </rPh>
    <rPh sb="37" eb="39">
      <t>ニッテイ</t>
    </rPh>
    <rPh sb="39" eb="40">
      <t>ヒョウ</t>
    </rPh>
    <rPh sb="40" eb="41">
      <t>ドオ</t>
    </rPh>
    <rPh sb="43" eb="44">
      <t>オコナ</t>
    </rPh>
    <rPh sb="48" eb="50">
      <t>ジョウケン</t>
    </rPh>
    <phoneticPr fontId="2"/>
  </si>
  <si>
    <t>2020年</t>
    <rPh sb="4" eb="5">
      <t>ネン</t>
    </rPh>
    <phoneticPr fontId="2"/>
  </si>
  <si>
    <t>2019年</t>
    <rPh sb="4" eb="5">
      <t>ネン</t>
    </rPh>
    <phoneticPr fontId="2"/>
  </si>
  <si>
    <t>郵送</t>
    <phoneticPr fontId="2"/>
  </si>
  <si>
    <t>郵送</t>
    <phoneticPr fontId="2"/>
  </si>
  <si>
    <t>２０１９年度　徳島県サッカーリーグ 《 ２部 》 　成 　績　 表</t>
    <rPh sb="4" eb="6">
      <t>ネンド</t>
    </rPh>
    <rPh sb="7" eb="10">
      <t>トクシマケン</t>
    </rPh>
    <rPh sb="21" eb="22">
      <t>ブ</t>
    </rPh>
    <rPh sb="26" eb="27">
      <t>シゲル</t>
    </rPh>
    <rPh sb="29" eb="30">
      <t>ツムギ</t>
    </rPh>
    <rPh sb="32" eb="33">
      <t>オモテ</t>
    </rPh>
    <phoneticPr fontId="2"/>
  </si>
  <si>
    <t>２０１９年度２部リーグ カード累積表</t>
    <rPh sb="4" eb="6">
      <t>ネンド</t>
    </rPh>
    <rPh sb="7" eb="8">
      <t>ブ</t>
    </rPh>
    <rPh sb="15" eb="17">
      <t>ルイセキ</t>
    </rPh>
    <rPh sb="17" eb="18">
      <t>ヒョウ</t>
    </rPh>
    <phoneticPr fontId="2"/>
  </si>
  <si>
    <t>（NO．２）</t>
    <phoneticPr fontId="2"/>
  </si>
  <si>
    <t>２０１９年４月２０日修正</t>
    <rPh sb="4" eb="5">
      <t>ネン</t>
    </rPh>
    <rPh sb="6" eb="7">
      <t>ガツ</t>
    </rPh>
    <rPh sb="9" eb="10">
      <t>ヒ</t>
    </rPh>
    <rPh sb="10" eb="12">
      <t>シュウセイ</t>
    </rPh>
    <phoneticPr fontId="2"/>
  </si>
  <si>
    <t>1-0</t>
    <phoneticPr fontId="2"/>
  </si>
  <si>
    <r>
      <t>1</t>
    </r>
    <r>
      <rPr>
        <sz val="11"/>
        <rFont val="ＭＳ Ｐゴシック"/>
        <family val="3"/>
        <charset val="128"/>
      </rPr>
      <t>-1</t>
    </r>
    <phoneticPr fontId="2"/>
  </si>
  <si>
    <r>
      <t>2</t>
    </r>
    <r>
      <rPr>
        <sz val="11"/>
        <rFont val="ＭＳ Ｐゴシック"/>
        <family val="3"/>
        <charset val="128"/>
      </rPr>
      <t>-2</t>
    </r>
    <phoneticPr fontId="2"/>
  </si>
  <si>
    <r>
      <t>2</t>
    </r>
    <r>
      <rPr>
        <sz val="11"/>
        <rFont val="ＭＳ Ｐゴシック"/>
        <family val="3"/>
        <charset val="128"/>
      </rPr>
      <t>-3</t>
    </r>
    <phoneticPr fontId="2"/>
  </si>
  <si>
    <t>○</t>
  </si>
  <si>
    <t>●</t>
    <phoneticPr fontId="2"/>
  </si>
  <si>
    <t>△</t>
  </si>
  <si>
    <t>△</t>
    <phoneticPr fontId="2"/>
  </si>
  <si>
    <r>
      <t>4</t>
    </r>
    <r>
      <rPr>
        <sz val="11"/>
        <rFont val="ＭＳ Ｐゴシック"/>
        <family val="3"/>
        <charset val="128"/>
      </rPr>
      <t>-0</t>
    </r>
    <phoneticPr fontId="2"/>
  </si>
  <si>
    <r>
      <t>1</t>
    </r>
    <r>
      <rPr>
        <sz val="11"/>
        <rFont val="ＭＳ Ｐゴシック"/>
        <family val="3"/>
        <charset val="128"/>
      </rPr>
      <t>-0</t>
    </r>
    <phoneticPr fontId="2"/>
  </si>
  <si>
    <r>
      <t>0</t>
    </r>
    <r>
      <rPr>
        <sz val="11"/>
        <rFont val="ＭＳ Ｐゴシック"/>
        <family val="3"/>
        <charset val="128"/>
      </rPr>
      <t>-2</t>
    </r>
    <phoneticPr fontId="2"/>
  </si>
  <si>
    <r>
      <t>1</t>
    </r>
    <r>
      <rPr>
        <sz val="11"/>
        <rFont val="ＭＳ Ｐゴシック"/>
        <family val="3"/>
        <charset val="128"/>
      </rPr>
      <t>-2</t>
    </r>
    <phoneticPr fontId="2"/>
  </si>
  <si>
    <r>
      <t>2</t>
    </r>
    <r>
      <rPr>
        <sz val="11"/>
        <rFont val="ＭＳ Ｐゴシック"/>
        <family val="3"/>
        <charset val="128"/>
      </rPr>
      <t>-2</t>
    </r>
    <phoneticPr fontId="2"/>
  </si>
  <si>
    <r>
      <t>1</t>
    </r>
    <r>
      <rPr>
        <sz val="11"/>
        <rFont val="ＭＳ Ｐゴシック"/>
        <family val="3"/>
        <charset val="128"/>
      </rPr>
      <t>-1</t>
    </r>
    <phoneticPr fontId="2"/>
  </si>
  <si>
    <t>土竜</t>
    <rPh sb="0" eb="2">
      <t>モグラ</t>
    </rPh>
    <phoneticPr fontId="2"/>
  </si>
  <si>
    <t>山内</t>
    <rPh sb="0" eb="2">
      <t>ヤマウチ</t>
    </rPh>
    <phoneticPr fontId="2"/>
  </si>
  <si>
    <t>EURO</t>
    <phoneticPr fontId="2"/>
  </si>
  <si>
    <t>EURO</t>
    <phoneticPr fontId="2"/>
  </si>
  <si>
    <t>坂本</t>
    <rPh sb="0" eb="2">
      <t>サカモト</t>
    </rPh>
    <phoneticPr fontId="2"/>
  </si>
  <si>
    <t>大北</t>
    <rPh sb="0" eb="2">
      <t>オオキタ</t>
    </rPh>
    <phoneticPr fontId="2"/>
  </si>
  <si>
    <t>道楽</t>
    <rPh sb="0" eb="2">
      <t>ドウラク</t>
    </rPh>
    <phoneticPr fontId="2"/>
  </si>
  <si>
    <t>平岡</t>
    <rPh sb="0" eb="2">
      <t>ヒラオカ</t>
    </rPh>
    <phoneticPr fontId="2"/>
  </si>
  <si>
    <t>〇</t>
    <phoneticPr fontId="2"/>
  </si>
  <si>
    <t>1-0</t>
    <phoneticPr fontId="2"/>
  </si>
  <si>
    <t>0-0</t>
    <phoneticPr fontId="2"/>
  </si>
  <si>
    <t>0-5</t>
    <phoneticPr fontId="2"/>
  </si>
  <si>
    <t>0-0</t>
    <phoneticPr fontId="2"/>
  </si>
  <si>
    <t>3-1</t>
    <phoneticPr fontId="2"/>
  </si>
  <si>
    <t>2-3</t>
    <phoneticPr fontId="2"/>
  </si>
  <si>
    <t>1-8</t>
    <phoneticPr fontId="2"/>
  </si>
  <si>
    <t>植田</t>
    <rPh sb="0" eb="2">
      <t>ウエタ</t>
    </rPh>
    <phoneticPr fontId="2"/>
  </si>
  <si>
    <t>リベルテ阿波</t>
    <rPh sb="4" eb="6">
      <t>アワ</t>
    </rPh>
    <phoneticPr fontId="2"/>
  </si>
  <si>
    <t>0-2</t>
    <phoneticPr fontId="2"/>
  </si>
  <si>
    <t>0-1</t>
    <phoneticPr fontId="2"/>
  </si>
  <si>
    <t>1-3</t>
    <phoneticPr fontId="2"/>
  </si>
  <si>
    <t>2-6</t>
    <phoneticPr fontId="2"/>
  </si>
  <si>
    <t>県庁</t>
    <rPh sb="0" eb="2">
      <t>ケンチョウ</t>
    </rPh>
    <phoneticPr fontId="2"/>
  </si>
  <si>
    <t>森</t>
    <rPh sb="0" eb="1">
      <t>モリ</t>
    </rPh>
    <phoneticPr fontId="2"/>
  </si>
  <si>
    <t>山田</t>
    <rPh sb="0" eb="2">
      <t>ヤマダ</t>
    </rPh>
    <phoneticPr fontId="2"/>
  </si>
  <si>
    <t>土竜</t>
    <rPh sb="0" eb="2">
      <t>モグラ</t>
    </rPh>
    <phoneticPr fontId="2"/>
  </si>
  <si>
    <t>川上</t>
    <rPh sb="0" eb="2">
      <t>カワカミ</t>
    </rPh>
    <phoneticPr fontId="2"/>
  </si>
  <si>
    <t>おおや</t>
    <phoneticPr fontId="2"/>
  </si>
  <si>
    <t>FC山川</t>
    <rPh sb="2" eb="4">
      <t>ヤマカワ</t>
    </rPh>
    <phoneticPr fontId="2"/>
  </si>
  <si>
    <t>5-2</t>
    <phoneticPr fontId="2"/>
  </si>
  <si>
    <t>2-0</t>
    <phoneticPr fontId="2"/>
  </si>
  <si>
    <t>2-1</t>
    <phoneticPr fontId="2"/>
  </si>
  <si>
    <t>4-1</t>
    <phoneticPr fontId="2"/>
  </si>
  <si>
    <t>1-1</t>
    <phoneticPr fontId="2"/>
  </si>
  <si>
    <t>土竜</t>
    <rPh sb="0" eb="2">
      <t>モグラ</t>
    </rPh>
    <phoneticPr fontId="2"/>
  </si>
  <si>
    <t>土竜</t>
    <phoneticPr fontId="2"/>
  </si>
  <si>
    <t>FC山川</t>
    <phoneticPr fontId="2"/>
  </si>
  <si>
    <t>１０月１３日(15:50分キックオフ）に延期</t>
    <rPh sb="2" eb="3">
      <t>ガツ</t>
    </rPh>
    <rPh sb="5" eb="6">
      <t>ヒ</t>
    </rPh>
    <rPh sb="12" eb="13">
      <t>フン</t>
    </rPh>
    <rPh sb="20" eb="22">
      <t>エンキ</t>
    </rPh>
    <phoneticPr fontId="2"/>
  </si>
  <si>
    <t>Boa Sorte</t>
    <phoneticPr fontId="2"/>
  </si>
  <si>
    <t>大西</t>
    <rPh sb="0" eb="2">
      <t>オオニシ</t>
    </rPh>
    <phoneticPr fontId="2"/>
  </si>
  <si>
    <t>〇</t>
    <phoneticPr fontId="2"/>
  </si>
  <si>
    <r>
      <t xml:space="preserve">
</t>
    </r>
    <r>
      <rPr>
        <b/>
        <sz val="11"/>
        <color rgb="FFFF0000"/>
        <rFont val="ＭＳ Ｐゴシック"/>
        <family val="3"/>
        <charset val="128"/>
      </rPr>
      <t>FC道楽</t>
    </r>
    <rPh sb="3" eb="5">
      <t>ドウラク</t>
    </rPh>
    <phoneticPr fontId="2"/>
  </si>
  <si>
    <t>1-0</t>
    <phoneticPr fontId="2"/>
  </si>
  <si>
    <t>0-1</t>
    <phoneticPr fontId="2"/>
  </si>
  <si>
    <t>0-4</t>
    <phoneticPr fontId="2"/>
  </si>
  <si>
    <t>石井</t>
    <rPh sb="0" eb="2">
      <t>イシイ</t>
    </rPh>
    <phoneticPr fontId="2"/>
  </si>
  <si>
    <t>山口</t>
    <rPh sb="0" eb="2">
      <t>ヤマグチ</t>
    </rPh>
    <phoneticPr fontId="2"/>
  </si>
  <si>
    <r>
      <t>1</t>
    </r>
    <r>
      <rPr>
        <sz val="11"/>
        <rFont val="ＭＳ Ｐゴシック"/>
        <family val="3"/>
        <charset val="128"/>
      </rPr>
      <t>-0</t>
    </r>
    <phoneticPr fontId="2"/>
  </si>
  <si>
    <r>
      <t>3</t>
    </r>
    <r>
      <rPr>
        <sz val="11"/>
        <rFont val="ＭＳ Ｐゴシック"/>
        <family val="3"/>
        <charset val="128"/>
      </rPr>
      <t>-1</t>
    </r>
    <phoneticPr fontId="2"/>
  </si>
  <si>
    <r>
      <t>0</t>
    </r>
    <r>
      <rPr>
        <sz val="11"/>
        <rFont val="ＭＳ Ｐゴシック"/>
        <family val="3"/>
        <charset val="128"/>
      </rPr>
      <t>-2</t>
    </r>
    <phoneticPr fontId="2"/>
  </si>
  <si>
    <r>
      <t>0</t>
    </r>
    <r>
      <rPr>
        <sz val="11"/>
        <rFont val="ＭＳ Ｐゴシック"/>
        <family val="3"/>
        <charset val="128"/>
      </rPr>
      <t>-1</t>
    </r>
    <phoneticPr fontId="2"/>
  </si>
  <si>
    <t>0-11</t>
    <phoneticPr fontId="2"/>
  </si>
  <si>
    <t>4-2</t>
    <phoneticPr fontId="2"/>
  </si>
  <si>
    <t>1月5日</t>
    <rPh sb="1" eb="2">
      <t>ガツ</t>
    </rPh>
    <rPh sb="3" eb="4">
      <t>ヒ</t>
    </rPh>
    <phoneticPr fontId="2"/>
  </si>
  <si>
    <t>長江</t>
    <rPh sb="0" eb="2">
      <t>ナガエ</t>
    </rPh>
    <phoneticPr fontId="2"/>
  </si>
  <si>
    <t>平田</t>
    <rPh sb="0" eb="2">
      <t>ヒラタ</t>
    </rPh>
    <phoneticPr fontId="2"/>
  </si>
  <si>
    <t>〇</t>
    <phoneticPr fontId="2"/>
  </si>
  <si>
    <t>FC　EURO</t>
    <phoneticPr fontId="2"/>
  </si>
  <si>
    <t>N.J</t>
    <phoneticPr fontId="2"/>
  </si>
  <si>
    <t>南岸第１</t>
    <rPh sb="0" eb="2">
      <t>ナンガン</t>
    </rPh>
    <rPh sb="2" eb="3">
      <t>ダイ</t>
    </rPh>
    <phoneticPr fontId="2"/>
  </si>
  <si>
    <t>FC山川</t>
    <phoneticPr fontId="2"/>
  </si>
  <si>
    <t>Boa Sorte</t>
    <phoneticPr fontId="2"/>
  </si>
  <si>
    <t>1月12日</t>
    <rPh sb="1" eb="2">
      <t>ガツ</t>
    </rPh>
    <rPh sb="4" eb="5">
      <t>ヒ</t>
    </rPh>
    <phoneticPr fontId="2"/>
  </si>
  <si>
    <t>リベルテ阿波</t>
    <phoneticPr fontId="2"/>
  </si>
  <si>
    <t>FC暁</t>
    <phoneticPr fontId="2"/>
  </si>
  <si>
    <r>
      <t>2</t>
    </r>
    <r>
      <rPr>
        <sz val="11"/>
        <rFont val="ＭＳ Ｐゴシック"/>
        <family val="3"/>
        <charset val="128"/>
      </rPr>
      <t>-8</t>
    </r>
    <phoneticPr fontId="2"/>
  </si>
  <si>
    <r>
      <t>0</t>
    </r>
    <r>
      <rPr>
        <sz val="11"/>
        <rFont val="ＭＳ Ｐゴシック"/>
        <family val="3"/>
        <charset val="128"/>
      </rPr>
      <t>-1</t>
    </r>
    <phoneticPr fontId="2"/>
  </si>
  <si>
    <t>北岸</t>
    <rPh sb="0" eb="2">
      <t>ホクガン</t>
    </rPh>
    <phoneticPr fontId="2"/>
  </si>
  <si>
    <t>南岸第一</t>
    <rPh sb="0" eb="2">
      <t>ナンガン</t>
    </rPh>
    <rPh sb="2" eb="4">
      <t>ダイイチ</t>
    </rPh>
    <phoneticPr fontId="2"/>
  </si>
  <si>
    <t>阿佐</t>
    <rPh sb="0" eb="2">
      <t>アサ</t>
    </rPh>
    <phoneticPr fontId="2"/>
  </si>
  <si>
    <t>井形</t>
    <rPh sb="0" eb="2">
      <t>イガタ</t>
    </rPh>
    <phoneticPr fontId="2"/>
  </si>
  <si>
    <t>弘田　敦</t>
    <rPh sb="0" eb="2">
      <t>ヒロタ</t>
    </rPh>
    <rPh sb="3" eb="4">
      <t>アツシ</t>
    </rPh>
    <phoneticPr fontId="2"/>
  </si>
  <si>
    <t>弘田　慎太郎</t>
    <rPh sb="0" eb="2">
      <t>ヒロタ</t>
    </rPh>
    <rPh sb="3" eb="6">
      <t>シンタロウ</t>
    </rPh>
    <phoneticPr fontId="2"/>
  </si>
  <si>
    <t>土竜</t>
    <rPh sb="0" eb="2">
      <t>モグラ</t>
    </rPh>
    <phoneticPr fontId="2"/>
  </si>
  <si>
    <t>〇</t>
    <phoneticPr fontId="2"/>
  </si>
  <si>
    <r>
      <rPr>
        <strike/>
        <sz val="11"/>
        <rFont val="ＭＳ ゴシック"/>
        <family val="3"/>
        <charset val="128"/>
      </rPr>
      <t>9月22日</t>
    </r>
    <r>
      <rPr>
        <sz val="11"/>
        <rFont val="ＭＳ ゴシック"/>
        <family val="3"/>
        <charset val="128"/>
      </rPr>
      <t xml:space="preserve">
</t>
    </r>
    <r>
      <rPr>
        <sz val="11"/>
        <color rgb="FFFF0000"/>
        <rFont val="ＭＳ ゴシック"/>
        <family val="3"/>
        <charset val="128"/>
      </rPr>
      <t>10月20日
（第2試合以降）</t>
    </r>
    <rPh sb="1" eb="2">
      <t>ガツ</t>
    </rPh>
    <rPh sb="4" eb="5">
      <t>ヒ</t>
    </rPh>
    <rPh sb="8" eb="9">
      <t>ガツ</t>
    </rPh>
    <rPh sb="11" eb="12">
      <t>ヒ</t>
    </rPh>
    <rPh sb="14" eb="15">
      <t>ダイ</t>
    </rPh>
    <rPh sb="16" eb="18">
      <t>シアイ</t>
    </rPh>
    <rPh sb="18" eb="20">
      <t>イコウ</t>
    </rPh>
    <phoneticPr fontId="2"/>
  </si>
  <si>
    <t>３部リーグ終了後</t>
    <rPh sb="1" eb="2">
      <t>ブ</t>
    </rPh>
    <rPh sb="5" eb="8">
      <t>シュウリョウゴ</t>
    </rPh>
    <phoneticPr fontId="2"/>
  </si>
  <si>
    <r>
      <t>0</t>
    </r>
    <r>
      <rPr>
        <sz val="11"/>
        <rFont val="ＭＳ Ｐゴシック"/>
        <family val="3"/>
        <charset val="128"/>
      </rPr>
      <t>-4</t>
    </r>
    <phoneticPr fontId="2"/>
  </si>
  <si>
    <t>5-2</t>
    <phoneticPr fontId="2"/>
  </si>
  <si>
    <r>
      <t>0</t>
    </r>
    <r>
      <rPr>
        <sz val="11"/>
        <rFont val="ＭＳ Ｐゴシック"/>
        <family val="3"/>
        <charset val="128"/>
      </rPr>
      <t>-0</t>
    </r>
    <phoneticPr fontId="2"/>
  </si>
  <si>
    <t>1-4</t>
    <phoneticPr fontId="2"/>
  </si>
  <si>
    <t>1-0</t>
    <phoneticPr fontId="2"/>
  </si>
  <si>
    <t>安田　慎太郎</t>
    <rPh sb="0" eb="2">
      <t>ヤスダ</t>
    </rPh>
    <rPh sb="3" eb="6">
      <t>シンタロウ</t>
    </rPh>
    <phoneticPr fontId="2"/>
  </si>
  <si>
    <t>〇</t>
    <phoneticPr fontId="2"/>
  </si>
  <si>
    <t>〇</t>
    <phoneticPr fontId="2"/>
  </si>
  <si>
    <t>第１試合については11/17実施</t>
    <rPh sb="0" eb="1">
      <t>ダイ</t>
    </rPh>
    <rPh sb="2" eb="4">
      <t>シアイ</t>
    </rPh>
    <rPh sb="14" eb="16">
      <t>ジッシ</t>
    </rPh>
    <phoneticPr fontId="2"/>
  </si>
  <si>
    <t>11/17
14:15</t>
    <phoneticPr fontId="2"/>
  </si>
  <si>
    <t>北岸 LAZO TOKUSHIMA 
CITY FC
南岸第１ FC侍
(11/17除く）</t>
    <phoneticPr fontId="2"/>
  </si>
  <si>
    <t>3-0</t>
    <phoneticPr fontId="2"/>
  </si>
  <si>
    <t>〇</t>
    <phoneticPr fontId="2"/>
  </si>
  <si>
    <t>5-3</t>
    <phoneticPr fontId="2"/>
  </si>
  <si>
    <t>3-2</t>
    <phoneticPr fontId="2"/>
  </si>
  <si>
    <t>△</t>
    <phoneticPr fontId="2"/>
  </si>
  <si>
    <t>〇</t>
    <phoneticPr fontId="2"/>
  </si>
  <si>
    <t>0-2</t>
    <phoneticPr fontId="2"/>
  </si>
  <si>
    <t>7-0</t>
    <phoneticPr fontId="2"/>
  </si>
  <si>
    <t>累積３枚、１試合出場停止</t>
    <rPh sb="0" eb="2">
      <t>ルイセキ</t>
    </rPh>
    <rPh sb="3" eb="4">
      <t>マイ</t>
    </rPh>
    <rPh sb="6" eb="8">
      <t>シアイ</t>
    </rPh>
    <rPh sb="8" eb="10">
      <t>シュツジョウ</t>
    </rPh>
    <rPh sb="10" eb="12">
      <t>テイシ</t>
    </rPh>
    <phoneticPr fontId="2"/>
  </si>
  <si>
    <t>△</t>
    <phoneticPr fontId="2"/>
  </si>
  <si>
    <t>〇</t>
    <phoneticPr fontId="2"/>
  </si>
  <si>
    <t>土竜</t>
    <rPh sb="0" eb="2">
      <t>モグラ</t>
    </rPh>
    <phoneticPr fontId="2"/>
  </si>
  <si>
    <t>下村</t>
    <rPh sb="0" eb="1">
      <t>シタ</t>
    </rPh>
    <rPh sb="1" eb="2">
      <t>ムラ</t>
    </rPh>
    <phoneticPr fontId="2"/>
  </si>
  <si>
    <t>西角</t>
    <rPh sb="0" eb="2">
      <t>ニシカド</t>
    </rPh>
    <phoneticPr fontId="2"/>
  </si>
  <si>
    <t>山内</t>
    <rPh sb="0" eb="2">
      <t>ヤマウチ</t>
    </rPh>
    <phoneticPr fontId="2"/>
  </si>
  <si>
    <t>警告</t>
    <rPh sb="0" eb="2">
      <t>ケイコク</t>
    </rPh>
    <phoneticPr fontId="2"/>
  </si>
  <si>
    <t>退場</t>
    <rPh sb="0" eb="2">
      <t>タイジョウ</t>
    </rPh>
    <phoneticPr fontId="2"/>
  </si>
  <si>
    <t>２試合出場停止</t>
    <rPh sb="1" eb="3">
      <t>シアイ</t>
    </rPh>
    <rPh sb="3" eb="5">
      <t>シュツジョウ</t>
    </rPh>
    <rPh sb="5" eb="7">
      <t>テイシ</t>
    </rPh>
    <phoneticPr fontId="2"/>
  </si>
  <si>
    <t>リベルテ阿波</t>
    <rPh sb="4" eb="6">
      <t>アワ</t>
    </rPh>
    <phoneticPr fontId="2"/>
  </si>
  <si>
    <t>カワカミ</t>
    <phoneticPr fontId="2"/>
  </si>
  <si>
    <t>サカベ</t>
    <phoneticPr fontId="2"/>
  </si>
  <si>
    <t>石井</t>
    <rPh sb="0" eb="2">
      <t>イシイ</t>
    </rPh>
    <phoneticPr fontId="2"/>
  </si>
  <si>
    <t>カワノ</t>
    <phoneticPr fontId="2"/>
  </si>
  <si>
    <t>久保</t>
    <rPh sb="0" eb="2">
      <t>クボ</t>
    </rPh>
    <phoneticPr fontId="2"/>
  </si>
  <si>
    <t>alma美馬</t>
    <rPh sb="4" eb="6">
      <t>ミマ</t>
    </rPh>
    <phoneticPr fontId="2"/>
  </si>
  <si>
    <t>5-0</t>
    <phoneticPr fontId="2"/>
  </si>
  <si>
    <t>△</t>
    <phoneticPr fontId="2"/>
  </si>
  <si>
    <t>△</t>
    <phoneticPr fontId="2"/>
  </si>
  <si>
    <t>〇</t>
    <phoneticPr fontId="2"/>
  </si>
  <si>
    <t>4-0</t>
    <phoneticPr fontId="2"/>
  </si>
  <si>
    <t>0-13</t>
    <phoneticPr fontId="2"/>
  </si>
  <si>
    <t>0-3</t>
    <phoneticPr fontId="2"/>
  </si>
  <si>
    <t>道楽</t>
    <rPh sb="0" eb="2">
      <t>ドウラク</t>
    </rPh>
    <phoneticPr fontId="2"/>
  </si>
  <si>
    <t>山本</t>
    <rPh sb="0" eb="2">
      <t>ヤマモト</t>
    </rPh>
    <phoneticPr fontId="2"/>
  </si>
  <si>
    <t>〇</t>
    <phoneticPr fontId="2"/>
  </si>
  <si>
    <t>2020年1月12日現在</t>
    <rPh sb="4" eb="5">
      <t>ネン</t>
    </rPh>
    <rPh sb="6" eb="7">
      <t>ガツ</t>
    </rPh>
    <rPh sb="9" eb="10">
      <t>ヒ</t>
    </rPh>
    <rPh sb="10" eb="12">
      <t>ゲンザイ</t>
    </rPh>
    <phoneticPr fontId="2"/>
  </si>
  <si>
    <t>1-2</t>
    <phoneticPr fontId="2"/>
  </si>
  <si>
    <t>〇</t>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</si>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</sst>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d;@"/>
    <numFmt numFmtId="177" formatCode="m&quot;月&quot;d&quot;日&quot;;@"/>
  </numFmts>
  <fonts count="44" x14ac:knownFonts="1">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11"/>
      <name val="ＭＳ ゴシック"/>
      <family val="3"/>
      <charset val="128"/>
    </font>
    <font>
      <sz val="9"/>
      <color indexed="10"/>
      <name val="ＭＳ 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sz val="16"/>
      <name val="ＭＳ ゴシック"/>
      <family val="3"/>
      <charset val="128"/>
    </font>
    <font>
      <sz val="16"/>
      <name val="ＭＳ Ｐゴシック"/>
      <family val="3"/>
      <charset val="128"/>
    </font>
    <font>
      <sz val="16"/>
      <color indexed="10"/>
      <name val="ＭＳ ゴシック"/>
      <family val="3"/>
      <charset val="128"/>
    </font>
    <font>
      <sz val="10"/>
      <name val="ＭＳ 明朝"/>
      <family val="1"/>
      <charset val="128"/>
    </font>
    <font>
      <sz val="12"/>
      <name val="ＭＳ Ｐゴシック"/>
      <family val="3"/>
      <charset val="128"/>
    </font>
    <font>
      <b/>
      <sz val="12"/>
      <color indexed="10"/>
      <name val="ＭＳ Ｐゴシック"/>
      <family val="3"/>
      <charset val="128"/>
    </font>
    <font>
      <b/>
      <u/>
      <sz val="18"/>
      <name val="ＭＳ Ｐゴシック"/>
      <family val="3"/>
      <charset val="128"/>
    </font>
    <font>
      <b/>
      <u/>
      <sz val="18"/>
      <color indexed="10"/>
      <name val="ＭＳ Ｐゴシック"/>
      <family val="3"/>
      <charset val="128"/>
    </font>
    <font>
      <sz val="13"/>
      <name val="ＭＳ 明朝"/>
      <family val="1"/>
      <charset val="128"/>
    </font>
    <font>
      <sz val="13"/>
      <name val="ＭＳ Ｐゴシック"/>
      <family val="3"/>
      <charset val="128"/>
    </font>
    <font>
      <sz val="13"/>
      <name val="ＭＳ ゴシック"/>
      <family val="3"/>
      <charset val="128"/>
    </font>
    <font>
      <sz val="13"/>
      <color indexed="10"/>
      <name val="ＭＳ 明朝"/>
      <family val="1"/>
      <charset val="128"/>
    </font>
    <font>
      <b/>
      <sz val="13"/>
      <color indexed="8"/>
      <name val="ＭＳ 明朝"/>
      <family val="1"/>
      <charset val="128"/>
    </font>
    <font>
      <sz val="13"/>
      <color indexed="10"/>
      <name val="ＭＳ Ｐゴシック"/>
      <family val="3"/>
      <charset val="128"/>
    </font>
    <font>
      <sz val="13"/>
      <color indexed="10"/>
      <name val="ＭＳ ゴシック"/>
      <family val="3"/>
      <charset val="128"/>
    </font>
    <font>
      <b/>
      <sz val="13"/>
      <color theme="1"/>
      <name val="ＭＳ 明朝"/>
      <family val="1"/>
      <charset val="128"/>
    </font>
    <font>
      <b/>
      <sz val="18"/>
      <name val="ＭＳ 明朝"/>
      <family val="1"/>
      <charset val="128"/>
    </font>
    <font>
      <sz val="8"/>
      <name val="ＭＳ Ｐゴシック"/>
      <family val="3"/>
      <charset val="128"/>
    </font>
    <font>
      <sz val="14"/>
      <name val="ＭＳ Ｐゴシック"/>
      <family val="3"/>
      <charset val="128"/>
    </font>
    <font>
      <sz val="11"/>
      <color indexed="12"/>
      <name val="ＭＳ Ｐゴシック"/>
      <family val="3"/>
      <charset val="128"/>
    </font>
    <font>
      <b/>
      <sz val="12"/>
      <color rgb="FFFF0000"/>
      <name val="ＭＳ Ｐゴシック"/>
      <family val="3"/>
      <charset val="128"/>
    </font>
    <font>
      <sz val="9"/>
      <color theme="1"/>
      <name val="ＭＳ ゴシック"/>
      <family val="3"/>
      <charset val="128"/>
    </font>
    <font>
      <sz val="11"/>
      <color theme="1"/>
      <name val="ＭＳ Ｐゴシック"/>
      <family val="3"/>
      <charset val="128"/>
    </font>
    <font>
      <b/>
      <sz val="14"/>
      <color indexed="10"/>
      <name val="ＭＳ Ｐゴシック"/>
      <family val="3"/>
      <charset val="128"/>
    </font>
    <font>
      <sz val="9"/>
      <color theme="1"/>
      <name val="ＭＳ Ｐゴシック"/>
      <family val="3"/>
      <charset val="128"/>
    </font>
    <font>
      <b/>
      <sz val="11"/>
      <color theme="1"/>
      <name val="ＭＳ Ｐゴシック"/>
      <family val="3"/>
      <charset val="128"/>
    </font>
    <font>
      <sz val="11"/>
      <color theme="1"/>
      <name val="ＭＳ ゴシック"/>
      <family val="3"/>
      <charset val="128"/>
    </font>
    <font>
      <b/>
      <strike/>
      <sz val="11"/>
      <name val="ＭＳ Ｐゴシック"/>
      <family val="3"/>
      <charset val="128"/>
    </font>
    <font>
      <b/>
      <sz val="11"/>
      <color rgb="FFFF0000"/>
      <name val="ＭＳ Ｐゴシック"/>
      <family val="3"/>
      <charset val="128"/>
    </font>
    <font>
      <sz val="11"/>
      <color rgb="FFFF0000"/>
      <name val="ＭＳ Ｐゴシック"/>
      <family val="3"/>
      <charset val="128"/>
    </font>
    <font>
      <sz val="11"/>
      <color rgb="FFFF0000"/>
      <name val="ＭＳ ゴシック"/>
      <family val="3"/>
      <charset val="128"/>
    </font>
    <font>
      <sz val="9"/>
      <color rgb="FFFF0000"/>
      <name val="ＭＳ ゴシック"/>
      <family val="3"/>
      <charset val="128"/>
    </font>
    <font>
      <sz val="9"/>
      <color rgb="FFFF0000"/>
      <name val="ＭＳ Ｐゴシック"/>
      <family val="3"/>
      <charset val="128"/>
    </font>
    <font>
      <strike/>
      <sz val="11"/>
      <name val="ＭＳ ゴシック"/>
      <family val="3"/>
      <charset val="128"/>
    </font>
    <font>
      <b/>
      <sz val="11"/>
      <color theme="4"/>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theme="4" tint="0.59999389629810485"/>
        <bgColor indexed="64"/>
      </patternFill>
    </fill>
    <fill>
      <patternFill patternType="solid">
        <fgColor rgb="FF99FF99"/>
        <bgColor indexed="64"/>
      </patternFill>
    </fill>
    <fill>
      <patternFill patternType="solid">
        <fgColor rgb="FFFFC000"/>
        <bgColor indexed="64"/>
      </patternFill>
    </fill>
  </fills>
  <borders count="102">
    <border>
      <left/>
      <right/>
      <top/>
      <bottom/>
      <diagonal/>
    </border>
    <border>
      <left style="thick">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style="thick">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top/>
      <bottom/>
      <diagonal/>
    </border>
    <border>
      <left/>
      <right/>
      <top/>
      <bottom style="thick">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ck">
        <color indexed="64"/>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top style="thick">
        <color indexed="64"/>
      </top>
      <bottom style="double">
        <color indexed="64"/>
      </bottom>
      <diagonal/>
    </border>
    <border>
      <left style="thin">
        <color indexed="64"/>
      </left>
      <right style="thick">
        <color indexed="64"/>
      </right>
      <top style="thick">
        <color indexed="64"/>
      </top>
      <bottom style="double">
        <color indexed="64"/>
      </bottom>
      <diagonal/>
    </border>
    <border>
      <left style="thin">
        <color indexed="64"/>
      </left>
      <right style="thin">
        <color indexed="64"/>
      </right>
      <top style="dotted">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ck">
        <color indexed="64"/>
      </right>
      <top/>
      <bottom style="medium">
        <color indexed="64"/>
      </bottom>
      <diagonal/>
    </border>
    <border>
      <left style="thick">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ck">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ck">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ck">
        <color indexed="64"/>
      </left>
      <right/>
      <top style="double">
        <color indexed="64"/>
      </top>
      <bottom/>
      <diagonal/>
    </border>
    <border>
      <left/>
      <right/>
      <top style="double">
        <color indexed="64"/>
      </top>
      <bottom/>
      <diagonal/>
    </border>
    <border>
      <left/>
      <right style="thick">
        <color indexed="64"/>
      </right>
      <top style="double">
        <color indexed="64"/>
      </top>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style="double">
        <color indexed="64"/>
      </bottom>
      <diagonal/>
    </border>
    <border>
      <left/>
      <right style="thin">
        <color indexed="64"/>
      </right>
      <top style="thick">
        <color indexed="64"/>
      </top>
      <bottom style="double">
        <color indexed="64"/>
      </bottom>
      <diagonal/>
    </border>
    <border>
      <left style="thin">
        <color indexed="64"/>
      </left>
      <right style="thin">
        <color indexed="64"/>
      </right>
      <top style="double">
        <color indexed="64"/>
      </top>
      <bottom/>
      <diagonal/>
    </border>
    <border>
      <left style="dotted">
        <color indexed="64"/>
      </left>
      <right style="thin">
        <color indexed="64"/>
      </right>
      <top style="dotted">
        <color indexed="64"/>
      </top>
      <bottom/>
      <diagonal/>
    </border>
    <border>
      <left/>
      <right/>
      <top style="dotted">
        <color indexed="64"/>
      </top>
      <bottom style="medium">
        <color indexed="64"/>
      </bottom>
      <diagonal/>
    </border>
    <border>
      <left/>
      <right/>
      <top style="dotted">
        <color indexed="64"/>
      </top>
      <bottom/>
      <diagonal/>
    </border>
    <border>
      <left/>
      <right style="thin">
        <color indexed="64"/>
      </right>
      <top style="dotted">
        <color indexed="64"/>
      </top>
      <bottom/>
      <diagonal/>
    </border>
    <border>
      <left style="dotted">
        <color indexed="64"/>
      </left>
      <right style="thin">
        <color indexed="64"/>
      </right>
      <top style="dotted">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style="thin">
        <color indexed="64"/>
      </right>
      <top style="thick">
        <color indexed="64"/>
      </top>
      <bottom style="dotted">
        <color indexed="64"/>
      </bottom>
      <diagonal/>
    </border>
    <border>
      <left style="thin">
        <color indexed="64"/>
      </left>
      <right/>
      <top style="thick">
        <color indexed="64"/>
      </top>
      <bottom style="dotted">
        <color indexed="64"/>
      </bottom>
      <diagonal/>
    </border>
    <border>
      <left/>
      <right/>
      <top style="thick">
        <color indexed="64"/>
      </top>
      <bottom style="dotted">
        <color indexed="64"/>
      </bottom>
      <diagonal/>
    </border>
    <border>
      <left/>
      <right style="thin">
        <color indexed="64"/>
      </right>
      <top style="thick">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double">
        <color indexed="64"/>
      </left>
      <right style="double">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double">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right style="thin">
        <color indexed="64"/>
      </right>
      <top style="dotted">
        <color indexed="64"/>
      </top>
      <bottom style="thick">
        <color indexed="64"/>
      </bottom>
      <diagonal/>
    </border>
    <border>
      <left/>
      <right style="thin">
        <color indexed="64"/>
      </right>
      <top style="dotted">
        <color indexed="64"/>
      </top>
      <bottom style="double">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3">
    <xf numFmtId="0" fontId="0" fillId="0" borderId="0">
      <alignment vertical="center"/>
    </xf>
    <xf numFmtId="0" fontId="1" fillId="0" borderId="0"/>
    <xf numFmtId="0" fontId="1" fillId="0" borderId="0"/>
  </cellStyleXfs>
  <cellXfs count="438">
    <xf numFmtId="0" fontId="0" fillId="0" borderId="0" xfId="0">
      <alignment vertical="center"/>
    </xf>
    <xf numFmtId="0" fontId="1" fillId="0" borderId="0" xfId="1"/>
    <xf numFmtId="0" fontId="3" fillId="0" borderId="0" xfId="1" applyFont="1" applyAlignment="1">
      <alignment horizontal="right"/>
    </xf>
    <xf numFmtId="0" fontId="4" fillId="0" borderId="0" xfId="1" applyFont="1"/>
    <xf numFmtId="0" fontId="1" fillId="0" borderId="0" xfId="1" applyFont="1"/>
    <xf numFmtId="0" fontId="5" fillId="0" borderId="0" xfId="1" applyNumberFormat="1" applyFont="1"/>
    <xf numFmtId="0" fontId="1" fillId="0" borderId="0" xfId="1" applyAlignment="1">
      <alignment horizontal="center"/>
    </xf>
    <xf numFmtId="20" fontId="4" fillId="0" borderId="2" xfId="1" applyNumberFormat="1" applyFont="1" applyFill="1" applyBorder="1" applyAlignment="1">
      <alignment horizontal="center" vertical="center" shrinkToFit="1"/>
    </xf>
    <xf numFmtId="0" fontId="5" fillId="0" borderId="3" xfId="1" applyNumberFormat="1" applyFont="1" applyFill="1" applyBorder="1" applyAlignment="1">
      <alignment horizontal="center" vertical="center" shrinkToFit="1"/>
    </xf>
    <xf numFmtId="0" fontId="1" fillId="0" borderId="4" xfId="1" applyFont="1" applyFill="1" applyBorder="1" applyAlignment="1">
      <alignment horizontal="center" vertical="center" shrinkToFit="1"/>
    </xf>
    <xf numFmtId="0" fontId="5" fillId="0" borderId="6" xfId="1" applyNumberFormat="1" applyFont="1" applyFill="1" applyBorder="1" applyAlignment="1">
      <alignment horizontal="center" vertical="center" shrinkToFit="1"/>
    </xf>
    <xf numFmtId="20" fontId="1" fillId="0" borderId="7" xfId="1" applyNumberFormat="1" applyFont="1" applyFill="1" applyBorder="1" applyAlignment="1">
      <alignment horizontal="center" vertical="center" shrinkToFit="1"/>
    </xf>
    <xf numFmtId="0" fontId="5" fillId="0" borderId="7" xfId="1" applyNumberFormat="1" applyFont="1" applyFill="1" applyBorder="1" applyAlignment="1">
      <alignment horizontal="center" vertical="center" shrinkToFit="1"/>
    </xf>
    <xf numFmtId="0" fontId="8" fillId="0" borderId="8" xfId="1" applyFont="1" applyFill="1" applyBorder="1" applyAlignment="1">
      <alignment horizontal="center" vertical="center" shrinkToFit="1"/>
    </xf>
    <xf numFmtId="0" fontId="1" fillId="0" borderId="9" xfId="1" applyFont="1" applyFill="1" applyBorder="1" applyAlignment="1">
      <alignment horizontal="center" vertical="center"/>
    </xf>
    <xf numFmtId="0" fontId="1" fillId="0" borderId="7" xfId="1" applyFont="1" applyFill="1" applyBorder="1" applyAlignment="1">
      <alignment horizontal="center" vertical="center" shrinkToFit="1"/>
    </xf>
    <xf numFmtId="0" fontId="1" fillId="0" borderId="8" xfId="1" applyFont="1" applyFill="1" applyBorder="1" applyAlignment="1">
      <alignment horizontal="center" vertical="center" shrinkToFit="1"/>
    </xf>
    <xf numFmtId="0" fontId="1" fillId="0" borderId="0" xfId="1" applyFont="1" applyFill="1" applyBorder="1" applyAlignment="1">
      <alignment horizontal="center" vertical="center" shrinkToFit="1"/>
    </xf>
    <xf numFmtId="20" fontId="1" fillId="0" borderId="0" xfId="1" applyNumberFormat="1" applyFont="1" applyFill="1" applyBorder="1" applyAlignment="1">
      <alignment horizontal="center" vertical="center" shrinkToFit="1"/>
    </xf>
    <xf numFmtId="0" fontId="7" fillId="0" borderId="9" xfId="1" applyFont="1" applyFill="1" applyBorder="1" applyAlignment="1">
      <alignment vertical="center"/>
    </xf>
    <xf numFmtId="20" fontId="4" fillId="0" borderId="13" xfId="1" applyNumberFormat="1" applyFont="1" applyFill="1" applyBorder="1" applyAlignment="1">
      <alignment horizontal="center" vertical="center" shrinkToFit="1"/>
    </xf>
    <xf numFmtId="0" fontId="9" fillId="0" borderId="0" xfId="1" applyFont="1" applyAlignment="1">
      <alignment horizontal="right"/>
    </xf>
    <xf numFmtId="0" fontId="10" fillId="0" borderId="0" xfId="1" applyFont="1" applyFill="1" applyBorder="1" applyAlignment="1">
      <alignment horizontal="center" vertical="center"/>
    </xf>
    <xf numFmtId="0" fontId="10" fillId="0" borderId="0" xfId="1" applyFont="1" applyFill="1" applyBorder="1" applyAlignment="1">
      <alignment horizontal="center" vertical="center" shrinkToFit="1"/>
    </xf>
    <xf numFmtId="20" fontId="9" fillId="0" borderId="0" xfId="1" applyNumberFormat="1" applyFont="1" applyFill="1" applyBorder="1" applyAlignment="1">
      <alignment horizontal="center" vertical="center"/>
    </xf>
    <xf numFmtId="0" fontId="11" fillId="0" borderId="0" xfId="1" applyNumberFormat="1" applyFont="1" applyFill="1" applyBorder="1" applyAlignment="1">
      <alignment horizontal="center" vertical="center"/>
    </xf>
    <xf numFmtId="0" fontId="11" fillId="0" borderId="0" xfId="1" applyNumberFormat="1" applyFont="1" applyFill="1" applyBorder="1" applyAlignment="1">
      <alignment horizontal="center" vertical="center" shrinkToFit="1"/>
    </xf>
    <xf numFmtId="0" fontId="10" fillId="0" borderId="0" xfId="1" applyFont="1" applyBorder="1" applyAlignment="1">
      <alignment horizontal="center" vertical="center"/>
    </xf>
    <xf numFmtId="0" fontId="10" fillId="0" borderId="0" xfId="1" applyFont="1" applyBorder="1"/>
    <xf numFmtId="0" fontId="12" fillId="0" borderId="0" xfId="1" applyFont="1" applyAlignment="1">
      <alignment horizontal="right"/>
    </xf>
    <xf numFmtId="0" fontId="0" fillId="0" borderId="14" xfId="0" applyBorder="1">
      <alignment vertical="center"/>
    </xf>
    <xf numFmtId="0" fontId="1" fillId="0" borderId="14" xfId="0" applyFont="1" applyBorder="1" applyAlignment="1">
      <alignment horizontal="left"/>
    </xf>
    <xf numFmtId="0" fontId="1" fillId="0" borderId="0" xfId="0" applyFont="1">
      <alignment vertical="center"/>
    </xf>
    <xf numFmtId="0" fontId="8" fillId="0" borderId="0" xfId="1" applyFont="1" applyFill="1" applyBorder="1" applyAlignment="1">
      <alignment horizontal="center" vertical="center" shrinkToFit="1"/>
    </xf>
    <xf numFmtId="0" fontId="1" fillId="0" borderId="15" xfId="1" applyFont="1" applyFill="1" applyBorder="1" applyAlignment="1">
      <alignment horizontal="center" vertical="center" shrinkToFit="1"/>
    </xf>
    <xf numFmtId="0" fontId="3" fillId="0" borderId="14" xfId="0" applyFont="1" applyBorder="1" applyAlignment="1">
      <alignment horizontal="left" vertical="center"/>
    </xf>
    <xf numFmtId="0" fontId="0" fillId="0" borderId="14" xfId="0" applyBorder="1" applyAlignment="1">
      <alignment horizontal="left"/>
    </xf>
    <xf numFmtId="0" fontId="6" fillId="0" borderId="14" xfId="0" applyFont="1" applyBorder="1" applyAlignment="1">
      <alignment horizontal="left"/>
    </xf>
    <xf numFmtId="0" fontId="1" fillId="0" borderId="16" xfId="1" applyFont="1" applyBorder="1" applyAlignment="1">
      <alignment horizontal="center" vertical="center"/>
    </xf>
    <xf numFmtId="0" fontId="1" fillId="0" borderId="17" xfId="1" applyFont="1" applyBorder="1" applyAlignment="1">
      <alignment horizontal="center" vertical="center"/>
    </xf>
    <xf numFmtId="0" fontId="6" fillId="0" borderId="17" xfId="1" applyFont="1" applyBorder="1" applyAlignment="1">
      <alignment horizontal="center" vertical="center"/>
    </xf>
    <xf numFmtId="0" fontId="5" fillId="0" borderId="18" xfId="1" applyNumberFormat="1" applyFont="1" applyBorder="1" applyAlignment="1">
      <alignment horizontal="center" vertical="center"/>
    </xf>
    <xf numFmtId="20" fontId="4" fillId="0" borderId="20" xfId="1" applyNumberFormat="1" applyFont="1" applyFill="1" applyBorder="1" applyAlignment="1">
      <alignment horizontal="center" vertical="center" shrinkToFit="1"/>
    </xf>
    <xf numFmtId="0" fontId="5" fillId="0" borderId="21" xfId="1" applyNumberFormat="1" applyFont="1" applyFill="1" applyBorder="1" applyAlignment="1">
      <alignment horizontal="center" vertical="center" shrinkToFit="1"/>
    </xf>
    <xf numFmtId="0" fontId="1" fillId="0" borderId="22" xfId="1" applyFont="1" applyFill="1" applyBorder="1" applyAlignment="1">
      <alignment horizontal="center" vertical="center" shrinkToFit="1"/>
    </xf>
    <xf numFmtId="20" fontId="1" fillId="0" borderId="22" xfId="1" applyNumberFormat="1" applyFont="1" applyFill="1" applyBorder="1" applyAlignment="1">
      <alignment horizontal="center" vertical="center" shrinkToFit="1"/>
    </xf>
    <xf numFmtId="0" fontId="5" fillId="0" borderId="22" xfId="1" applyNumberFormat="1" applyFont="1" applyFill="1" applyBorder="1" applyAlignment="1">
      <alignment horizontal="center" vertical="center" shrinkToFit="1"/>
    </xf>
    <xf numFmtId="0" fontId="1" fillId="0" borderId="25" xfId="1" applyFont="1" applyFill="1" applyBorder="1" applyAlignment="1">
      <alignment horizontal="center" vertical="center"/>
    </xf>
    <xf numFmtId="0" fontId="8" fillId="0" borderId="12" xfId="1" applyFont="1" applyFill="1" applyBorder="1" applyAlignment="1">
      <alignment horizontal="center" vertical="center" shrinkToFit="1"/>
    </xf>
    <xf numFmtId="0" fontId="1" fillId="0" borderId="26" xfId="1" applyFont="1" applyFill="1" applyBorder="1" applyAlignment="1">
      <alignment horizontal="center" vertical="center" shrinkToFit="1"/>
    </xf>
    <xf numFmtId="0" fontId="4" fillId="0" borderId="24" xfId="1" applyFont="1" applyBorder="1" applyAlignment="1">
      <alignment horizontal="center" vertical="center"/>
    </xf>
    <xf numFmtId="0" fontId="1" fillId="0" borderId="27" xfId="1" applyFont="1" applyFill="1" applyBorder="1" applyAlignment="1">
      <alignment horizontal="center" vertical="center"/>
    </xf>
    <xf numFmtId="20" fontId="4" fillId="0" borderId="28" xfId="1" applyNumberFormat="1" applyFont="1" applyFill="1" applyBorder="1" applyAlignment="1">
      <alignment horizontal="center" vertical="center" shrinkToFit="1"/>
    </xf>
    <xf numFmtId="0" fontId="5" fillId="0" borderId="29" xfId="1" applyNumberFormat="1" applyFont="1" applyFill="1" applyBorder="1" applyAlignment="1">
      <alignment horizontal="center" vertical="center" shrinkToFit="1"/>
    </xf>
    <xf numFmtId="0" fontId="1" fillId="0" borderId="30" xfId="1" applyFont="1" applyFill="1" applyBorder="1" applyAlignment="1">
      <alignment horizontal="center" vertical="center" shrinkToFit="1"/>
    </xf>
    <xf numFmtId="0" fontId="8" fillId="0" borderId="31" xfId="1" applyFont="1" applyFill="1" applyBorder="1" applyAlignment="1">
      <alignment horizontal="center" vertical="center" shrinkToFit="1"/>
    </xf>
    <xf numFmtId="0" fontId="5" fillId="0" borderId="30" xfId="1" applyNumberFormat="1" applyFont="1" applyFill="1" applyBorder="1" applyAlignment="1">
      <alignment horizontal="center" vertical="center" shrinkToFit="1"/>
    </xf>
    <xf numFmtId="0" fontId="1" fillId="0" borderId="31" xfId="1" applyFont="1" applyFill="1" applyBorder="1" applyAlignment="1">
      <alignment horizontal="center" vertical="center" shrinkToFit="1"/>
    </xf>
    <xf numFmtId="0" fontId="3" fillId="0" borderId="0" xfId="1" applyFont="1" applyBorder="1" applyAlignment="1">
      <alignment horizontal="right"/>
    </xf>
    <xf numFmtId="0" fontId="1" fillId="0" borderId="0" xfId="1" applyBorder="1"/>
    <xf numFmtId="0" fontId="14" fillId="0" borderId="35" xfId="1" applyFont="1" applyBorder="1" applyAlignment="1">
      <alignment horizontal="center" vertical="center"/>
    </xf>
    <xf numFmtId="0" fontId="17" fillId="0" borderId="0" xfId="1" applyFont="1" applyAlignment="1">
      <alignment horizontal="right"/>
    </xf>
    <xf numFmtId="0" fontId="18" fillId="0" borderId="0" xfId="1" applyFont="1" applyFill="1" applyBorder="1" applyAlignment="1">
      <alignment horizontal="center" vertical="center"/>
    </xf>
    <xf numFmtId="0" fontId="18" fillId="0" borderId="0" xfId="1" applyFont="1" applyFill="1" applyBorder="1" applyAlignment="1">
      <alignment horizontal="center" vertical="center" shrinkToFit="1"/>
    </xf>
    <xf numFmtId="20" fontId="19" fillId="0" borderId="0" xfId="1" applyNumberFormat="1" applyFont="1" applyFill="1" applyBorder="1" applyAlignment="1">
      <alignment horizontal="center" vertical="center"/>
    </xf>
    <xf numFmtId="0" fontId="20" fillId="0" borderId="0" xfId="1" applyNumberFormat="1" applyFont="1" applyFill="1" applyBorder="1" applyAlignment="1">
      <alignment horizontal="center" vertical="center"/>
    </xf>
    <xf numFmtId="0" fontId="20" fillId="0" borderId="0" xfId="1" applyNumberFormat="1" applyFont="1" applyFill="1" applyBorder="1" applyAlignment="1">
      <alignment horizontal="center" vertical="center" shrinkToFit="1"/>
    </xf>
    <xf numFmtId="0" fontId="18" fillId="0" borderId="0" xfId="1" applyFont="1" applyBorder="1" applyAlignment="1">
      <alignment horizontal="center" vertical="center"/>
    </xf>
    <xf numFmtId="0" fontId="17" fillId="0" borderId="0" xfId="1" applyFont="1" applyBorder="1"/>
    <xf numFmtId="0" fontId="18" fillId="0" borderId="0" xfId="0" applyFont="1">
      <alignment vertical="center"/>
    </xf>
    <xf numFmtId="0" fontId="22" fillId="0" borderId="0" xfId="1" applyFont="1" applyFill="1" applyBorder="1" applyAlignment="1">
      <alignment horizontal="center" vertical="center"/>
    </xf>
    <xf numFmtId="0" fontId="22" fillId="0" borderId="0" xfId="1" applyFont="1" applyFill="1" applyBorder="1" applyAlignment="1">
      <alignment horizontal="center" vertical="center" shrinkToFit="1"/>
    </xf>
    <xf numFmtId="20" fontId="23" fillId="0" borderId="0" xfId="1" applyNumberFormat="1" applyFont="1" applyFill="1" applyBorder="1" applyAlignment="1">
      <alignment horizontal="center" vertical="center"/>
    </xf>
    <xf numFmtId="0" fontId="17" fillId="0" borderId="0" xfId="1" applyFont="1"/>
    <xf numFmtId="0" fontId="22" fillId="0" borderId="0" xfId="1" applyFont="1" applyFill="1" applyAlignment="1">
      <alignment vertical="center"/>
    </xf>
    <xf numFmtId="0" fontId="23" fillId="0" borderId="0" xfId="1" applyFont="1" applyFill="1" applyAlignment="1">
      <alignment vertical="center"/>
    </xf>
    <xf numFmtId="0" fontId="20" fillId="0" borderId="0" xfId="1" applyNumberFormat="1" applyFont="1" applyFill="1" applyAlignment="1">
      <alignment vertical="center"/>
    </xf>
    <xf numFmtId="0" fontId="18" fillId="0" borderId="0" xfId="1" applyFont="1" applyAlignment="1">
      <alignment horizontal="center" vertical="center"/>
    </xf>
    <xf numFmtId="0" fontId="21" fillId="0" borderId="0" xfId="1" applyFont="1" applyAlignment="1">
      <alignment vertical="center"/>
    </xf>
    <xf numFmtId="0" fontId="18" fillId="0" borderId="0" xfId="1" applyFont="1" applyFill="1" applyAlignment="1">
      <alignment vertical="center"/>
    </xf>
    <xf numFmtId="0" fontId="19" fillId="0" borderId="0" xfId="1" applyFont="1" applyFill="1" applyAlignment="1">
      <alignment vertical="center"/>
    </xf>
    <xf numFmtId="0" fontId="18" fillId="0" borderId="0" xfId="1" applyFont="1"/>
    <xf numFmtId="0" fontId="22" fillId="0" borderId="0" xfId="1" applyFont="1" applyAlignment="1">
      <alignment horizontal="center" vertical="center"/>
    </xf>
    <xf numFmtId="0" fontId="0" fillId="0" borderId="14" xfId="0" applyFont="1" applyBorder="1" applyAlignment="1">
      <alignment horizontal="left" vertical="center"/>
    </xf>
    <xf numFmtId="0" fontId="0" fillId="0" borderId="14" xfId="0" applyFont="1" applyFill="1" applyBorder="1" applyAlignment="1">
      <alignment horizontal="left" vertical="center"/>
    </xf>
    <xf numFmtId="0" fontId="1" fillId="0" borderId="36" xfId="1" applyBorder="1"/>
    <xf numFmtId="0" fontId="4" fillId="0" borderId="0" xfId="1" applyFont="1" applyAlignment="1"/>
    <xf numFmtId="0" fontId="13" fillId="0" borderId="0" xfId="1" applyFont="1" applyAlignment="1"/>
    <xf numFmtId="0" fontId="9" fillId="0" borderId="0" xfId="1" applyFont="1" applyBorder="1" applyAlignment="1">
      <alignment vertical="center"/>
    </xf>
    <xf numFmtId="0" fontId="21" fillId="0" borderId="0" xfId="1" applyFont="1" applyBorder="1" applyAlignment="1">
      <alignment vertical="center"/>
    </xf>
    <xf numFmtId="0" fontId="0" fillId="0" borderId="0" xfId="0" applyAlignment="1">
      <alignment vertical="center"/>
    </xf>
    <xf numFmtId="0" fontId="0" fillId="0" borderId="5" xfId="1" applyFont="1" applyBorder="1" applyAlignment="1">
      <alignment horizontal="center" vertical="center"/>
    </xf>
    <xf numFmtId="0" fontId="0" fillId="0" borderId="0" xfId="1" applyFont="1" applyAlignment="1">
      <alignment horizontal="center"/>
    </xf>
    <xf numFmtId="0" fontId="0" fillId="0" borderId="19" xfId="1" applyFont="1" applyBorder="1" applyAlignment="1">
      <alignment horizontal="center" vertical="center"/>
    </xf>
    <xf numFmtId="0" fontId="0" fillId="0" borderId="23" xfId="1" applyFont="1" applyBorder="1" applyAlignment="1">
      <alignment horizontal="center" vertical="center"/>
    </xf>
    <xf numFmtId="0" fontId="0" fillId="0" borderId="10" xfId="1" applyFont="1" applyBorder="1" applyAlignment="1">
      <alignment horizontal="center" vertical="center"/>
    </xf>
    <xf numFmtId="0" fontId="0" fillId="0" borderId="35" xfId="1" applyFont="1" applyBorder="1" applyAlignment="1">
      <alignment horizontal="center" vertical="center"/>
    </xf>
    <xf numFmtId="0" fontId="0" fillId="0" borderId="0" xfId="1" applyFont="1" applyBorder="1" applyAlignment="1">
      <alignment horizontal="center" vertical="center"/>
    </xf>
    <xf numFmtId="0" fontId="0" fillId="0" borderId="5" xfId="1" applyFont="1" applyFill="1" applyBorder="1" applyAlignment="1">
      <alignment horizontal="center"/>
    </xf>
    <xf numFmtId="0" fontId="0" fillId="0" borderId="35" xfId="1" applyFont="1" applyFill="1" applyBorder="1" applyAlignment="1">
      <alignment horizontal="center"/>
    </xf>
    <xf numFmtId="0" fontId="0" fillId="0" borderId="0" xfId="0" applyFont="1" applyAlignment="1">
      <alignment horizontal="center" vertical="center"/>
    </xf>
    <xf numFmtId="0" fontId="24" fillId="0" borderId="0" xfId="1" applyFont="1" applyBorder="1" applyAlignment="1">
      <alignment vertical="center"/>
    </xf>
    <xf numFmtId="0" fontId="24" fillId="0" borderId="0" xfId="1" applyFont="1" applyAlignment="1">
      <alignment vertical="center"/>
    </xf>
    <xf numFmtId="0" fontId="0" fillId="0" borderId="14" xfId="0" applyFont="1" applyBorder="1">
      <alignment vertical="center"/>
    </xf>
    <xf numFmtId="0" fontId="0" fillId="0" borderId="1" xfId="1" applyFont="1" applyBorder="1" applyAlignment="1">
      <alignment horizontal="center" vertical="center"/>
    </xf>
    <xf numFmtId="0" fontId="0" fillId="0" borderId="34" xfId="1" applyFont="1" applyBorder="1" applyAlignment="1">
      <alignment horizontal="center" vertical="center"/>
    </xf>
    <xf numFmtId="14" fontId="4" fillId="0" borderId="1" xfId="1" applyNumberFormat="1" applyFont="1" applyBorder="1" applyAlignment="1">
      <alignment horizontal="center" vertical="center"/>
    </xf>
    <xf numFmtId="0" fontId="4" fillId="0" borderId="1" xfId="1" applyFont="1" applyBorder="1" applyAlignment="1">
      <alignment horizontal="center" vertical="center"/>
    </xf>
    <xf numFmtId="0" fontId="8" fillId="4" borderId="48" xfId="1" applyFont="1" applyFill="1" applyBorder="1" applyAlignment="1">
      <alignment horizontal="center" vertical="center" shrinkToFit="1"/>
    </xf>
    <xf numFmtId="0" fontId="13" fillId="0" borderId="0" xfId="1" applyFont="1" applyAlignment="1">
      <alignment horizontal="right"/>
    </xf>
    <xf numFmtId="0" fontId="5" fillId="0" borderId="32" xfId="1" applyNumberFormat="1" applyFont="1" applyFill="1" applyBorder="1" applyAlignment="1">
      <alignment horizontal="center" vertical="center" shrinkToFit="1"/>
    </xf>
    <xf numFmtId="20" fontId="4" fillId="0" borderId="0" xfId="1" applyNumberFormat="1" applyFont="1" applyFill="1" applyBorder="1" applyAlignment="1">
      <alignment horizontal="center" vertical="center" shrinkToFit="1"/>
    </xf>
    <xf numFmtId="0" fontId="1" fillId="0" borderId="49" xfId="1" applyFont="1" applyFill="1" applyBorder="1" applyAlignment="1">
      <alignment horizontal="center" vertical="center" shrinkToFit="1"/>
    </xf>
    <xf numFmtId="0" fontId="0" fillId="0" borderId="23" xfId="0" applyFont="1" applyBorder="1" applyAlignment="1">
      <alignment horizontal="center" vertical="center"/>
    </xf>
    <xf numFmtId="0" fontId="7" fillId="0" borderId="0" xfId="1" applyFont="1" applyFill="1" applyBorder="1" applyAlignment="1">
      <alignment horizontal="center" vertical="center"/>
    </xf>
    <xf numFmtId="0" fontId="0" fillId="0" borderId="0" xfId="0" applyBorder="1">
      <alignment vertical="center"/>
    </xf>
    <xf numFmtId="20" fontId="1" fillId="0" borderId="49" xfId="1" applyNumberFormat="1" applyFont="1" applyFill="1" applyBorder="1" applyAlignment="1">
      <alignment horizontal="center" vertical="center" shrinkToFit="1"/>
    </xf>
    <xf numFmtId="0" fontId="5" fillId="0" borderId="49" xfId="1" applyNumberFormat="1" applyFont="1" applyFill="1" applyBorder="1" applyAlignment="1">
      <alignment horizontal="center" vertical="center" shrinkToFit="1"/>
    </xf>
    <xf numFmtId="0" fontId="1" fillId="0" borderId="33" xfId="1" applyFont="1" applyFill="1" applyBorder="1" applyAlignment="1">
      <alignment horizontal="center" vertical="center" shrinkToFit="1"/>
    </xf>
    <xf numFmtId="0" fontId="0" fillId="0" borderId="23" xfId="1" applyFont="1" applyBorder="1" applyAlignment="1">
      <alignment horizontal="center" vertical="center" shrinkToFit="1"/>
    </xf>
    <xf numFmtId="0" fontId="0" fillId="0" borderId="14" xfId="0" applyFont="1" applyBorder="1" applyAlignment="1">
      <alignment horizontal="left" vertical="center" wrapText="1"/>
    </xf>
    <xf numFmtId="14" fontId="4" fillId="0" borderId="1" xfId="1" applyNumberFormat="1" applyFont="1" applyFill="1" applyBorder="1" applyAlignment="1">
      <alignment horizontal="center" vertical="center"/>
    </xf>
    <xf numFmtId="20" fontId="0" fillId="0" borderId="7" xfId="1" applyNumberFormat="1" applyFont="1" applyFill="1" applyBorder="1" applyAlignment="1">
      <alignment horizontal="center" vertical="center" shrinkToFit="1"/>
    </xf>
    <xf numFmtId="0" fontId="1" fillId="0" borderId="55" xfId="1" applyFont="1" applyBorder="1" applyAlignment="1">
      <alignment horizontal="center" vertical="center"/>
    </xf>
    <xf numFmtId="0" fontId="1" fillId="0" borderId="56" xfId="1" applyFont="1" applyFill="1" applyBorder="1" applyAlignment="1">
      <alignment horizontal="center" vertical="center"/>
    </xf>
    <xf numFmtId="0" fontId="6" fillId="0" borderId="56" xfId="1" applyFont="1" applyFill="1" applyBorder="1" applyAlignment="1">
      <alignment horizontal="center" vertical="center"/>
    </xf>
    <xf numFmtId="0" fontId="5" fillId="0" borderId="57" xfId="1" applyNumberFormat="1" applyFont="1" applyFill="1" applyBorder="1" applyAlignment="1">
      <alignment horizontal="center" vertical="center"/>
    </xf>
    <xf numFmtId="0" fontId="0" fillId="0" borderId="60" xfId="1" applyFont="1" applyBorder="1" applyAlignment="1">
      <alignment horizontal="center" vertical="center"/>
    </xf>
    <xf numFmtId="0" fontId="0" fillId="0" borderId="55" xfId="1" applyFont="1" applyBorder="1" applyAlignment="1">
      <alignment horizontal="center" vertical="center"/>
    </xf>
    <xf numFmtId="20" fontId="4" fillId="0" borderId="61" xfId="1" applyNumberFormat="1" applyFont="1" applyFill="1" applyBorder="1" applyAlignment="1">
      <alignment horizontal="center" vertical="center" shrinkToFit="1"/>
    </xf>
    <xf numFmtId="0" fontId="5" fillId="0" borderId="62" xfId="1" applyNumberFormat="1" applyFont="1" applyFill="1" applyBorder="1" applyAlignment="1">
      <alignment horizontal="center" vertical="center" shrinkToFit="1"/>
    </xf>
    <xf numFmtId="0" fontId="1" fillId="0" borderId="58" xfId="1" applyFont="1" applyFill="1" applyBorder="1" applyAlignment="1">
      <alignment horizontal="center" vertical="center" shrinkToFit="1"/>
    </xf>
    <xf numFmtId="0" fontId="5" fillId="0" borderId="58" xfId="1" applyNumberFormat="1" applyFont="1" applyFill="1" applyBorder="1" applyAlignment="1">
      <alignment horizontal="center" vertical="center" shrinkToFit="1"/>
    </xf>
    <xf numFmtId="0" fontId="1" fillId="0" borderId="59" xfId="1" applyFont="1" applyFill="1" applyBorder="1" applyAlignment="1">
      <alignment horizontal="center" vertical="center" shrinkToFit="1"/>
    </xf>
    <xf numFmtId="0" fontId="1" fillId="0" borderId="63" xfId="1" applyFont="1" applyFill="1" applyBorder="1" applyAlignment="1">
      <alignment horizontal="center" vertical="center" shrinkToFit="1"/>
    </xf>
    <xf numFmtId="0" fontId="8" fillId="0" borderId="64" xfId="1" applyFont="1" applyFill="1" applyBorder="1" applyAlignment="1">
      <alignment horizontal="center" vertical="center" shrinkToFit="1"/>
    </xf>
    <xf numFmtId="14" fontId="4" fillId="0" borderId="0" xfId="1" applyNumberFormat="1" applyFont="1" applyFill="1" applyBorder="1" applyAlignment="1">
      <alignment horizontal="center" vertical="center"/>
    </xf>
    <xf numFmtId="0" fontId="26" fillId="0" borderId="0" xfId="0" applyFont="1">
      <alignment vertical="center"/>
    </xf>
    <xf numFmtId="0" fontId="6" fillId="0" borderId="0" xfId="0" applyFont="1">
      <alignment vertical="center"/>
    </xf>
    <xf numFmtId="0" fontId="6" fillId="0" borderId="0" xfId="0" applyFont="1" applyAlignment="1">
      <alignment vertical="center" shrinkToFit="1"/>
    </xf>
    <xf numFmtId="0" fontId="6" fillId="0" borderId="0" xfId="0" applyFont="1" applyAlignment="1">
      <alignment horizontal="center" vertical="center" shrinkToFit="1"/>
    </xf>
    <xf numFmtId="0" fontId="13" fillId="0" borderId="0" xfId="0" applyFont="1" applyBorder="1" applyAlignment="1">
      <alignment horizontal="left" vertical="center" shrinkToFit="1"/>
    </xf>
    <xf numFmtId="0" fontId="13" fillId="0" borderId="0" xfId="0" applyFont="1">
      <alignment vertical="center"/>
    </xf>
    <xf numFmtId="0" fontId="13" fillId="0" borderId="0" xfId="0" applyFont="1" applyAlignment="1">
      <alignment horizontal="center" vertical="center" shrinkToFit="1"/>
    </xf>
    <xf numFmtId="0" fontId="13" fillId="0" borderId="0" xfId="0" applyFont="1" applyAlignment="1">
      <alignment vertical="center" shrinkToFit="1"/>
    </xf>
    <xf numFmtId="0" fontId="6" fillId="0" borderId="14" xfId="0" applyFont="1" applyBorder="1" applyAlignment="1">
      <alignment horizontal="center" vertical="center"/>
    </xf>
    <xf numFmtId="0" fontId="6" fillId="0" borderId="14" xfId="0" applyFont="1" applyBorder="1" applyAlignment="1">
      <alignment horizontal="center" vertical="center" shrinkToFit="1"/>
    </xf>
    <xf numFmtId="176" fontId="6" fillId="0" borderId="14" xfId="0" applyNumberFormat="1" applyFont="1" applyBorder="1" applyAlignment="1">
      <alignment horizontal="center" vertical="center"/>
    </xf>
    <xf numFmtId="0" fontId="6" fillId="0" borderId="14" xfId="0" applyFont="1" applyFill="1" applyBorder="1" applyAlignment="1">
      <alignment horizontal="center" vertical="center"/>
    </xf>
    <xf numFmtId="49" fontId="6" fillId="0" borderId="14" xfId="0" applyNumberFormat="1" applyFont="1" applyBorder="1" applyAlignment="1">
      <alignment horizontal="center" vertical="center" shrinkToFit="1"/>
    </xf>
    <xf numFmtId="0" fontId="6" fillId="0" borderId="14" xfId="0" applyFont="1" applyBorder="1" applyAlignment="1">
      <alignment horizontal="left" vertical="center" shrinkToFit="1"/>
    </xf>
    <xf numFmtId="0" fontId="0" fillId="0" borderId="66" xfId="0" applyBorder="1">
      <alignment vertical="center"/>
    </xf>
    <xf numFmtId="0" fontId="0" fillId="0" borderId="0" xfId="0" applyAlignment="1">
      <alignment horizontal="center" vertical="center"/>
    </xf>
    <xf numFmtId="0" fontId="0" fillId="0" borderId="72" xfId="0" applyBorder="1" applyAlignment="1">
      <alignment horizontal="center" vertical="center" shrinkToFit="1"/>
    </xf>
    <xf numFmtId="49" fontId="0" fillId="0" borderId="69" xfId="0" applyNumberFormat="1"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shrinkToFit="1"/>
    </xf>
    <xf numFmtId="0" fontId="7" fillId="0" borderId="0" xfId="1" applyFont="1" applyFill="1" applyBorder="1" applyAlignment="1">
      <alignment horizontal="center" vertical="center" shrinkToFit="1"/>
    </xf>
    <xf numFmtId="0" fontId="5" fillId="0" borderId="53" xfId="1" applyNumberFormat="1" applyFont="1" applyFill="1" applyBorder="1" applyAlignment="1">
      <alignment horizontal="center" vertical="center" shrinkToFit="1"/>
    </xf>
    <xf numFmtId="0" fontId="5" fillId="0" borderId="0" xfId="1" applyNumberFormat="1" applyFont="1" applyFill="1" applyBorder="1" applyAlignment="1">
      <alignment horizontal="center" vertical="center" shrinkToFit="1"/>
    </xf>
    <xf numFmtId="0" fontId="1" fillId="0" borderId="53" xfId="1" applyFont="1" applyFill="1" applyBorder="1" applyAlignment="1">
      <alignment horizontal="center" vertical="center" shrinkToFit="1"/>
    </xf>
    <xf numFmtId="0" fontId="1" fillId="0" borderId="54" xfId="1" applyFont="1" applyFill="1" applyBorder="1" applyAlignment="1">
      <alignment horizontal="center" vertical="center" shrinkToFit="1"/>
    </xf>
    <xf numFmtId="14" fontId="4" fillId="0" borderId="24" xfId="1" applyNumberFormat="1" applyFont="1" applyFill="1" applyBorder="1" applyAlignment="1">
      <alignment horizontal="center" vertical="center"/>
    </xf>
    <xf numFmtId="20" fontId="4" fillId="0" borderId="86" xfId="1" applyNumberFormat="1" applyFont="1" applyFill="1" applyBorder="1" applyAlignment="1">
      <alignment horizontal="center" vertical="center" shrinkToFit="1"/>
    </xf>
    <xf numFmtId="0" fontId="5" fillId="0" borderId="87" xfId="1" applyNumberFormat="1" applyFont="1" applyFill="1" applyBorder="1" applyAlignment="1">
      <alignment horizontal="center" vertical="center" shrinkToFit="1"/>
    </xf>
    <xf numFmtId="0" fontId="1" fillId="0" borderId="88" xfId="1" applyFont="1" applyFill="1" applyBorder="1" applyAlignment="1">
      <alignment horizontal="center" vertical="center" shrinkToFit="1"/>
    </xf>
    <xf numFmtId="20" fontId="1" fillId="0" borderId="88" xfId="1" applyNumberFormat="1" applyFont="1" applyFill="1" applyBorder="1" applyAlignment="1">
      <alignment horizontal="center" vertical="center" shrinkToFit="1"/>
    </xf>
    <xf numFmtId="0" fontId="5" fillId="0" borderId="88" xfId="1" applyNumberFormat="1" applyFont="1" applyFill="1" applyBorder="1" applyAlignment="1">
      <alignment horizontal="center" vertical="center" shrinkToFit="1"/>
    </xf>
    <xf numFmtId="0" fontId="1" fillId="0" borderId="89" xfId="1" applyFont="1" applyFill="1" applyBorder="1" applyAlignment="1">
      <alignment horizontal="center" vertical="center" shrinkToFit="1"/>
    </xf>
    <xf numFmtId="20" fontId="4" fillId="5" borderId="25" xfId="1" applyNumberFormat="1" applyFont="1" applyFill="1" applyBorder="1" applyAlignment="1">
      <alignment horizontal="center" vertical="center" shrinkToFit="1"/>
    </xf>
    <xf numFmtId="0" fontId="27" fillId="0" borderId="67" xfId="0" applyFont="1" applyBorder="1" applyAlignment="1">
      <alignment horizontal="center" vertical="center"/>
    </xf>
    <xf numFmtId="0" fontId="0" fillId="0" borderId="14" xfId="0" applyBorder="1" applyAlignment="1">
      <alignment horizontal="center" vertical="center"/>
    </xf>
    <xf numFmtId="0" fontId="0" fillId="0" borderId="70" xfId="0" applyBorder="1" applyAlignment="1">
      <alignment horizontal="center" vertical="center"/>
    </xf>
    <xf numFmtId="0" fontId="0" fillId="0" borderId="77" xfId="0" applyBorder="1" applyAlignment="1">
      <alignment horizontal="center" vertical="center"/>
    </xf>
    <xf numFmtId="0" fontId="0" fillId="0" borderId="68" xfId="0" applyBorder="1" applyAlignment="1">
      <alignment horizontal="center" vertical="center"/>
    </xf>
    <xf numFmtId="0" fontId="0" fillId="0" borderId="66" xfId="0" applyBorder="1" applyAlignment="1">
      <alignment horizontal="center" vertical="center"/>
    </xf>
    <xf numFmtId="0" fontId="0" fillId="0" borderId="76" xfId="0" applyBorder="1" applyAlignment="1">
      <alignment horizontal="center" vertical="center"/>
    </xf>
    <xf numFmtId="0" fontId="0" fillId="0" borderId="65" xfId="0" applyBorder="1" applyAlignment="1">
      <alignment horizontal="center" vertical="center"/>
    </xf>
    <xf numFmtId="0" fontId="7" fillId="0" borderId="9" xfId="1" applyFont="1" applyFill="1" applyBorder="1" applyAlignment="1">
      <alignment horizontal="center" vertical="center"/>
    </xf>
    <xf numFmtId="177" fontId="4" fillId="3" borderId="1" xfId="1" applyNumberFormat="1" applyFont="1" applyFill="1" applyBorder="1" applyAlignment="1">
      <alignment horizontal="center" vertical="center"/>
    </xf>
    <xf numFmtId="0" fontId="0" fillId="0" borderId="36" xfId="0" applyBorder="1" applyAlignment="1">
      <alignment vertical="center"/>
    </xf>
    <xf numFmtId="0" fontId="0" fillId="0" borderId="1" xfId="0" applyBorder="1" applyAlignment="1">
      <alignment vertical="center"/>
    </xf>
    <xf numFmtId="0" fontId="0" fillId="0" borderId="9" xfId="0" applyBorder="1">
      <alignment vertical="center"/>
    </xf>
    <xf numFmtId="0" fontId="4" fillId="3" borderId="1" xfId="1" applyFont="1" applyFill="1" applyBorder="1" applyAlignment="1">
      <alignment horizontal="center" vertical="center"/>
    </xf>
    <xf numFmtId="0" fontId="0" fillId="4" borderId="7" xfId="1" applyFont="1" applyFill="1" applyBorder="1" applyAlignment="1">
      <alignment horizontal="center" vertical="center" shrinkToFit="1"/>
    </xf>
    <xf numFmtId="0" fontId="8" fillId="4" borderId="8" xfId="1" applyFont="1" applyFill="1" applyBorder="1" applyAlignment="1">
      <alignment horizontal="center" vertical="center" shrinkToFit="1"/>
    </xf>
    <xf numFmtId="0" fontId="1" fillId="0" borderId="0" xfId="1" applyFont="1" applyFill="1"/>
    <xf numFmtId="0" fontId="8" fillId="0" borderId="22" xfId="1" applyFont="1" applyFill="1" applyBorder="1" applyAlignment="1">
      <alignment horizontal="center" vertical="center" shrinkToFit="1"/>
    </xf>
    <xf numFmtId="0" fontId="0" fillId="0" borderId="0" xfId="0" applyFill="1">
      <alignment vertical="center"/>
    </xf>
    <xf numFmtId="0" fontId="8" fillId="4" borderId="22" xfId="1" applyFont="1" applyFill="1" applyBorder="1" applyAlignment="1">
      <alignment horizontal="center" vertical="center" shrinkToFit="1"/>
    </xf>
    <xf numFmtId="0" fontId="0" fillId="4" borderId="50" xfId="1" applyFont="1" applyFill="1" applyBorder="1" applyAlignment="1">
      <alignment horizontal="center" vertical="center" shrinkToFit="1"/>
    </xf>
    <xf numFmtId="0" fontId="8" fillId="4" borderId="51" xfId="1" applyFont="1" applyFill="1" applyBorder="1" applyAlignment="1">
      <alignment horizontal="center" vertical="center" shrinkToFit="1"/>
    </xf>
    <xf numFmtId="0" fontId="8" fillId="0" borderId="33" xfId="1" applyFont="1" applyFill="1" applyBorder="1" applyAlignment="1">
      <alignment horizontal="center" vertical="center" shrinkToFit="1"/>
    </xf>
    <xf numFmtId="0" fontId="8" fillId="0" borderId="32" xfId="1" applyFont="1" applyFill="1" applyBorder="1" applyAlignment="1">
      <alignment horizontal="center" vertical="center" shrinkToFit="1"/>
    </xf>
    <xf numFmtId="0" fontId="8" fillId="0" borderId="87" xfId="1" applyFont="1" applyFill="1" applyBorder="1" applyAlignment="1">
      <alignment horizontal="center" vertical="center" shrinkToFit="1"/>
    </xf>
    <xf numFmtId="0" fontId="8" fillId="0" borderId="89" xfId="1" applyFont="1" applyFill="1" applyBorder="1" applyAlignment="1">
      <alignment horizontal="center" vertical="center" shrinkToFit="1"/>
    </xf>
    <xf numFmtId="0" fontId="8" fillId="0" borderId="93" xfId="1" applyFont="1" applyFill="1" applyBorder="1" applyAlignment="1">
      <alignment horizontal="center" vertical="center" shrinkToFit="1"/>
    </xf>
    <xf numFmtId="0" fontId="8" fillId="0" borderId="94" xfId="1" applyFont="1" applyFill="1" applyBorder="1" applyAlignment="1">
      <alignment horizontal="center" vertical="center" shrinkToFit="1"/>
    </xf>
    <xf numFmtId="0" fontId="8" fillId="4" borderId="95" xfId="1" applyFont="1" applyFill="1" applyBorder="1" applyAlignment="1">
      <alignment horizontal="center" vertical="center" shrinkToFit="1"/>
    </xf>
    <xf numFmtId="0" fontId="0" fillId="4" borderId="96" xfId="1" applyFont="1" applyFill="1" applyBorder="1" applyAlignment="1">
      <alignment horizontal="center" vertical="center" shrinkToFit="1"/>
    </xf>
    <xf numFmtId="0" fontId="31" fillId="0" borderId="30" xfId="1" applyFont="1" applyFill="1" applyBorder="1" applyAlignment="1">
      <alignment horizontal="center" vertical="center" shrinkToFit="1"/>
    </xf>
    <xf numFmtId="0" fontId="30" fillId="0" borderId="30" xfId="1" applyNumberFormat="1" applyFont="1" applyFill="1" applyBorder="1" applyAlignment="1">
      <alignment horizontal="center" vertical="center" shrinkToFit="1"/>
    </xf>
    <xf numFmtId="0" fontId="31" fillId="0" borderId="31" xfId="1" applyFont="1" applyFill="1" applyBorder="1" applyAlignment="1">
      <alignment horizontal="center" vertical="center" shrinkToFit="1"/>
    </xf>
    <xf numFmtId="0" fontId="33" fillId="0" borderId="31" xfId="1" applyFont="1" applyFill="1" applyBorder="1" applyAlignment="1">
      <alignment horizontal="center" vertical="center" shrinkToFit="1"/>
    </xf>
    <xf numFmtId="0" fontId="31" fillId="0" borderId="7" xfId="1" applyFont="1" applyFill="1" applyBorder="1" applyAlignment="1">
      <alignment horizontal="center" vertical="center" shrinkToFit="1"/>
    </xf>
    <xf numFmtId="0" fontId="30" fillId="0" borderId="7" xfId="1" applyNumberFormat="1" applyFont="1" applyFill="1" applyBorder="1" applyAlignment="1">
      <alignment horizontal="center" vertical="center" shrinkToFit="1"/>
    </xf>
    <xf numFmtId="0" fontId="31" fillId="0" borderId="8" xfId="1" applyFont="1" applyFill="1" applyBorder="1" applyAlignment="1">
      <alignment horizontal="center" vertical="center" shrinkToFit="1"/>
    </xf>
    <xf numFmtId="0" fontId="33" fillId="0" borderId="8" xfId="1" applyFont="1" applyFill="1" applyBorder="1" applyAlignment="1">
      <alignment horizontal="center" vertical="center" shrinkToFit="1"/>
    </xf>
    <xf numFmtId="20" fontId="35" fillId="0" borderId="28" xfId="1" applyNumberFormat="1" applyFont="1" applyFill="1" applyBorder="1" applyAlignment="1">
      <alignment horizontal="center" vertical="center" shrinkToFit="1"/>
    </xf>
    <xf numFmtId="0" fontId="30" fillId="0" borderId="29" xfId="1" applyNumberFormat="1" applyFont="1" applyFill="1" applyBorder="1" applyAlignment="1">
      <alignment horizontal="center" vertical="center" shrinkToFit="1"/>
    </xf>
    <xf numFmtId="20" fontId="35" fillId="0" borderId="2" xfId="1" applyNumberFormat="1" applyFont="1" applyFill="1" applyBorder="1" applyAlignment="1">
      <alignment horizontal="center" vertical="center" shrinkToFit="1"/>
    </xf>
    <xf numFmtId="0" fontId="30" fillId="0" borderId="3" xfId="1" applyNumberFormat="1" applyFont="1" applyFill="1" applyBorder="1" applyAlignment="1">
      <alignment horizontal="center" vertical="center" shrinkToFit="1"/>
    </xf>
    <xf numFmtId="0" fontId="30" fillId="0" borderId="6" xfId="1" applyNumberFormat="1" applyFont="1" applyFill="1" applyBorder="1" applyAlignment="1">
      <alignment horizontal="center" vertical="center" shrinkToFit="1"/>
    </xf>
    <xf numFmtId="0" fontId="31" fillId="4" borderId="96" xfId="1" applyFont="1" applyFill="1" applyBorder="1" applyAlignment="1">
      <alignment horizontal="center" vertical="center" shrinkToFit="1"/>
    </xf>
    <xf numFmtId="0" fontId="33" fillId="4" borderId="8" xfId="1" applyFont="1" applyFill="1" applyBorder="1" applyAlignment="1">
      <alignment horizontal="center" vertical="center" shrinkToFit="1"/>
    </xf>
    <xf numFmtId="20" fontId="35" fillId="0" borderId="61" xfId="1" applyNumberFormat="1" applyFont="1" applyFill="1" applyBorder="1" applyAlignment="1">
      <alignment horizontal="center" vertical="center" shrinkToFit="1"/>
    </xf>
    <xf numFmtId="0" fontId="30" fillId="0" borderId="62" xfId="1" applyNumberFormat="1" applyFont="1" applyFill="1" applyBorder="1" applyAlignment="1">
      <alignment horizontal="center" vertical="center" shrinkToFit="1"/>
    </xf>
    <xf numFmtId="0" fontId="31" fillId="0" borderId="58" xfId="1" applyFont="1" applyFill="1" applyBorder="1" applyAlignment="1">
      <alignment horizontal="center" vertical="center" shrinkToFit="1"/>
    </xf>
    <xf numFmtId="0" fontId="30" fillId="0" borderId="58" xfId="1" applyNumberFormat="1" applyFont="1" applyFill="1" applyBorder="1" applyAlignment="1">
      <alignment horizontal="center" vertical="center" shrinkToFit="1"/>
    </xf>
    <xf numFmtId="0" fontId="31" fillId="0" borderId="59" xfId="1" applyFont="1" applyFill="1" applyBorder="1" applyAlignment="1">
      <alignment horizontal="center" vertical="center" shrinkToFit="1"/>
    </xf>
    <xf numFmtId="0" fontId="31" fillId="0" borderId="63" xfId="1" applyFont="1" applyFill="1" applyBorder="1" applyAlignment="1">
      <alignment horizontal="center" vertical="center" shrinkToFit="1"/>
    </xf>
    <xf numFmtId="0" fontId="33" fillId="0" borderId="64" xfId="1" applyFont="1" applyFill="1" applyBorder="1" applyAlignment="1">
      <alignment horizontal="center" vertical="center" shrinkToFit="1"/>
    </xf>
    <xf numFmtId="0" fontId="31" fillId="4" borderId="7" xfId="1" applyFont="1" applyFill="1" applyBorder="1" applyAlignment="1">
      <alignment horizontal="center" vertical="center" shrinkToFit="1"/>
    </xf>
    <xf numFmtId="0" fontId="33" fillId="4" borderId="95" xfId="1" applyFont="1" applyFill="1" applyBorder="1" applyAlignment="1">
      <alignment horizontal="center" vertical="center" shrinkToFit="1"/>
    </xf>
    <xf numFmtId="20" fontId="35" fillId="0" borderId="20" xfId="1" applyNumberFormat="1" applyFont="1" applyFill="1" applyBorder="1" applyAlignment="1">
      <alignment horizontal="center" vertical="center" shrinkToFit="1"/>
    </xf>
    <xf numFmtId="0" fontId="30" fillId="0" borderId="21" xfId="1" applyNumberFormat="1" applyFont="1" applyFill="1" applyBorder="1" applyAlignment="1">
      <alignment horizontal="center" vertical="center" shrinkToFit="1"/>
    </xf>
    <xf numFmtId="0" fontId="31" fillId="0" borderId="22" xfId="1" applyFont="1" applyFill="1" applyBorder="1" applyAlignment="1">
      <alignment horizontal="center" vertical="center" shrinkToFit="1"/>
    </xf>
    <xf numFmtId="20" fontId="31" fillId="0" borderId="22" xfId="1" applyNumberFormat="1" applyFont="1" applyFill="1" applyBorder="1" applyAlignment="1">
      <alignment horizontal="center" vertical="center" shrinkToFit="1"/>
    </xf>
    <xf numFmtId="0" fontId="30" fillId="0" borderId="22" xfId="1" applyNumberFormat="1" applyFont="1" applyFill="1" applyBorder="1" applyAlignment="1">
      <alignment horizontal="center" vertical="center" shrinkToFit="1"/>
    </xf>
    <xf numFmtId="0" fontId="31" fillId="0" borderId="26" xfId="1" applyFont="1" applyFill="1" applyBorder="1" applyAlignment="1">
      <alignment horizontal="center" vertical="center" shrinkToFit="1"/>
    </xf>
    <xf numFmtId="0" fontId="33" fillId="0" borderId="32" xfId="1" applyFont="1" applyFill="1" applyBorder="1" applyAlignment="1">
      <alignment horizontal="center" vertical="center" shrinkToFit="1"/>
    </xf>
    <xf numFmtId="0" fontId="33" fillId="0" borderId="33" xfId="1" applyFont="1" applyFill="1" applyBorder="1" applyAlignment="1">
      <alignment horizontal="center" vertical="center" shrinkToFit="1"/>
    </xf>
    <xf numFmtId="0" fontId="0" fillId="0" borderId="70" xfId="0" applyBorder="1" applyAlignment="1">
      <alignment horizontal="center" vertical="center"/>
    </xf>
    <xf numFmtId="0" fontId="0" fillId="0" borderId="66" xfId="0" applyBorder="1" applyAlignment="1">
      <alignment horizontal="center" vertical="center"/>
    </xf>
    <xf numFmtId="0" fontId="0" fillId="0" borderId="65" xfId="0" applyBorder="1" applyAlignment="1">
      <alignment horizontal="center" vertical="center"/>
    </xf>
    <xf numFmtId="20" fontId="0" fillId="0" borderId="30" xfId="1" applyNumberFormat="1" applyFont="1" applyFill="1" applyBorder="1" applyAlignment="1">
      <alignment horizontal="center" vertical="center" shrinkToFit="1"/>
    </xf>
    <xf numFmtId="0" fontId="0" fillId="0" borderId="65" xfId="0" applyBorder="1" applyAlignment="1">
      <alignment horizontal="center" vertical="center"/>
    </xf>
    <xf numFmtId="49" fontId="0" fillId="0" borderId="7" xfId="1" applyNumberFormat="1" applyFont="1" applyFill="1" applyBorder="1" applyAlignment="1">
      <alignment horizontal="center" vertical="center" shrinkToFit="1"/>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70" xfId="0" applyBorder="1" applyAlignment="1">
      <alignment horizontal="center" vertical="center"/>
    </xf>
    <xf numFmtId="0" fontId="0" fillId="0" borderId="76" xfId="0" applyBorder="1" applyAlignment="1">
      <alignment horizontal="center" vertical="center"/>
    </xf>
    <xf numFmtId="0" fontId="0" fillId="0" borderId="65" xfId="0" applyBorder="1" applyAlignment="1">
      <alignment horizontal="center" vertical="center"/>
    </xf>
    <xf numFmtId="0" fontId="0" fillId="0" borderId="77" xfId="0" applyBorder="1" applyAlignment="1">
      <alignment horizontal="center" vertical="center"/>
    </xf>
    <xf numFmtId="0" fontId="0" fillId="0" borderId="70" xfId="0" applyBorder="1" applyAlignment="1">
      <alignment horizontal="center" vertical="center"/>
    </xf>
    <xf numFmtId="0" fontId="0" fillId="0" borderId="77" xfId="0" applyBorder="1" applyAlignment="1">
      <alignment horizontal="center" vertical="center"/>
    </xf>
    <xf numFmtId="0" fontId="0" fillId="0" borderId="66" xfId="0" applyBorder="1" applyAlignment="1">
      <alignment horizontal="center" vertical="center"/>
    </xf>
    <xf numFmtId="0" fontId="0" fillId="0" borderId="76"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70" xfId="0" applyBorder="1" applyAlignment="1">
      <alignment horizontal="center" vertical="center"/>
    </xf>
    <xf numFmtId="0" fontId="0" fillId="0" borderId="76" xfId="0" applyBorder="1" applyAlignment="1">
      <alignment horizontal="center" vertical="center"/>
    </xf>
    <xf numFmtId="0" fontId="0" fillId="0" borderId="65" xfId="0" applyBorder="1" applyAlignment="1">
      <alignment horizontal="center" vertical="center"/>
    </xf>
    <xf numFmtId="0" fontId="0" fillId="0" borderId="77" xfId="0" applyBorder="1" applyAlignment="1">
      <alignment horizontal="center" vertical="center"/>
    </xf>
    <xf numFmtId="0" fontId="0" fillId="0" borderId="70" xfId="0" applyBorder="1" applyAlignment="1">
      <alignment horizontal="center" vertical="center"/>
    </xf>
    <xf numFmtId="0" fontId="0" fillId="0" borderId="66" xfId="0" applyBorder="1" applyAlignment="1">
      <alignment horizontal="center" vertical="center"/>
    </xf>
    <xf numFmtId="0" fontId="0" fillId="0" borderId="65" xfId="0" applyBorder="1" applyAlignment="1">
      <alignment horizontal="center" vertical="center"/>
    </xf>
    <xf numFmtId="49" fontId="0" fillId="0" borderId="30" xfId="1" applyNumberFormat="1" applyFont="1" applyFill="1" applyBorder="1" applyAlignment="1">
      <alignment horizontal="center" vertical="center" shrinkToFit="1"/>
    </xf>
    <xf numFmtId="0" fontId="0" fillId="0" borderId="7" xfId="1" applyFont="1" applyFill="1" applyBorder="1" applyAlignment="1">
      <alignment horizontal="center" vertical="center" shrinkToFit="1"/>
    </xf>
    <xf numFmtId="20" fontId="39" fillId="0" borderId="20" xfId="1" applyNumberFormat="1" applyFont="1" applyFill="1" applyBorder="1" applyAlignment="1">
      <alignment horizontal="center" vertical="center" shrinkToFit="1"/>
    </xf>
    <xf numFmtId="0" fontId="40" fillId="0" borderId="21" xfId="1" applyNumberFormat="1" applyFont="1" applyFill="1" applyBorder="1" applyAlignment="1">
      <alignment horizontal="center" vertical="center" shrinkToFit="1"/>
    </xf>
    <xf numFmtId="0" fontId="38" fillId="0" borderId="22" xfId="1" applyFont="1" applyFill="1" applyBorder="1" applyAlignment="1">
      <alignment horizontal="center" vertical="center" shrinkToFit="1"/>
    </xf>
    <xf numFmtId="0" fontId="40" fillId="0" borderId="22" xfId="1" applyNumberFormat="1" applyFont="1" applyFill="1" applyBorder="1" applyAlignment="1">
      <alignment horizontal="center" vertical="center" shrinkToFit="1"/>
    </xf>
    <xf numFmtId="0" fontId="38" fillId="0" borderId="26" xfId="1" applyFont="1" applyFill="1" applyBorder="1" applyAlignment="1">
      <alignment horizontal="center" vertical="center" shrinkToFit="1"/>
    </xf>
    <xf numFmtId="0" fontId="38" fillId="4" borderId="7" xfId="1" applyFont="1" applyFill="1" applyBorder="1" applyAlignment="1">
      <alignment horizontal="center" vertical="center" shrinkToFit="1"/>
    </xf>
    <xf numFmtId="0" fontId="41" fillId="4" borderId="95" xfId="1" applyFont="1" applyFill="1" applyBorder="1" applyAlignment="1">
      <alignment horizontal="center" vertical="center" shrinkToFit="1"/>
    </xf>
    <xf numFmtId="0" fontId="0" fillId="0" borderId="66" xfId="0" applyBorder="1" applyAlignment="1">
      <alignment horizontal="center" vertical="center"/>
    </xf>
    <xf numFmtId="0" fontId="0" fillId="0" borderId="70" xfId="0" applyBorder="1" applyAlignment="1">
      <alignment horizontal="center" vertical="center"/>
    </xf>
    <xf numFmtId="0" fontId="0" fillId="0" borderId="76" xfId="0" applyBorder="1" applyAlignment="1">
      <alignment horizontal="center" vertical="center"/>
    </xf>
    <xf numFmtId="0" fontId="0" fillId="0" borderId="65" xfId="0" applyBorder="1" applyAlignment="1">
      <alignment horizontal="center" vertical="center"/>
    </xf>
    <xf numFmtId="0" fontId="0" fillId="0" borderId="77" xfId="0" applyBorder="1" applyAlignment="1">
      <alignment horizontal="center" vertical="center"/>
    </xf>
    <xf numFmtId="49" fontId="0" fillId="0" borderId="53" xfId="1" applyNumberFormat="1" applyFont="1" applyFill="1" applyBorder="1" applyAlignment="1">
      <alignment horizontal="center" vertical="center" shrinkToFit="1"/>
    </xf>
    <xf numFmtId="49" fontId="0" fillId="0" borderId="0" xfId="1" applyNumberFormat="1" applyFont="1" applyFill="1" applyBorder="1" applyAlignment="1">
      <alignment horizontal="center" vertical="center" shrinkToFit="1"/>
    </xf>
    <xf numFmtId="49" fontId="39" fillId="0" borderId="1" xfId="1" applyNumberFormat="1" applyFont="1" applyBorder="1" applyAlignment="1">
      <alignment horizontal="center" vertical="center"/>
    </xf>
    <xf numFmtId="49" fontId="42" fillId="3" borderId="1" xfId="1" applyNumberFormat="1" applyFont="1" applyFill="1" applyBorder="1" applyAlignment="1">
      <alignment horizontal="center" vertical="center"/>
    </xf>
    <xf numFmtId="0" fontId="0" fillId="0" borderId="77" xfId="0" applyBorder="1" applyAlignment="1">
      <alignment horizontal="center" vertical="center"/>
    </xf>
    <xf numFmtId="0" fontId="0" fillId="0" borderId="76" xfId="0" applyBorder="1" applyAlignment="1">
      <alignment horizontal="center" vertical="center"/>
    </xf>
    <xf numFmtId="0" fontId="0" fillId="0" borderId="65" xfId="0" applyBorder="1" applyAlignment="1">
      <alignment horizontal="center" vertical="center"/>
    </xf>
    <xf numFmtId="0" fontId="43" fillId="0" borderId="27" xfId="1" applyFont="1" applyFill="1" applyBorder="1" applyAlignment="1">
      <alignment horizontal="center" vertical="center" wrapText="1" shrinkToFit="1"/>
    </xf>
    <xf numFmtId="20" fontId="39" fillId="0" borderId="2" xfId="1" applyNumberFormat="1" applyFont="1" applyFill="1" applyBorder="1" applyAlignment="1">
      <alignment horizontal="center" vertical="center" shrinkToFit="1"/>
    </xf>
    <xf numFmtId="0" fontId="37" fillId="0" borderId="75" xfId="1" applyFont="1" applyFill="1" applyBorder="1" applyAlignment="1">
      <alignment horizontal="center" vertical="center"/>
    </xf>
    <xf numFmtId="0" fontId="37" fillId="0" borderId="14" xfId="1" applyFont="1" applyFill="1" applyBorder="1" applyAlignment="1">
      <alignment horizontal="center" vertical="center"/>
    </xf>
    <xf numFmtId="0" fontId="37" fillId="0" borderId="25" xfId="1" applyFont="1" applyFill="1" applyBorder="1" applyAlignment="1">
      <alignment horizontal="center" vertical="center"/>
    </xf>
    <xf numFmtId="0" fontId="30" fillId="0" borderId="32" xfId="1" applyNumberFormat="1" applyFont="1" applyFill="1" applyBorder="1" applyAlignment="1">
      <alignment horizontal="center" vertical="center" shrinkToFit="1"/>
    </xf>
    <xf numFmtId="0" fontId="31" fillId="0" borderId="49" xfId="1" applyFont="1" applyFill="1" applyBorder="1" applyAlignment="1">
      <alignment horizontal="center" vertical="center" shrinkToFit="1"/>
    </xf>
    <xf numFmtId="0" fontId="30" fillId="0" borderId="49" xfId="1" applyNumberFormat="1" applyFont="1" applyFill="1" applyBorder="1" applyAlignment="1">
      <alignment horizontal="center" vertical="center" shrinkToFit="1"/>
    </xf>
    <xf numFmtId="0" fontId="31" fillId="0" borderId="33" xfId="1" applyFont="1" applyFill="1" applyBorder="1" applyAlignment="1">
      <alignment horizontal="center" vertical="center" shrinkToFit="1"/>
    </xf>
    <xf numFmtId="0" fontId="33" fillId="4" borderId="22" xfId="1" applyFont="1" applyFill="1" applyBorder="1" applyAlignment="1">
      <alignment horizontal="center" vertical="center" shrinkToFit="1"/>
    </xf>
    <xf numFmtId="49" fontId="0" fillId="0" borderId="58" xfId="1" applyNumberFormat="1" applyFont="1" applyFill="1" applyBorder="1" applyAlignment="1">
      <alignment horizontal="center" vertical="center" shrinkToFit="1"/>
    </xf>
    <xf numFmtId="0" fontId="37" fillId="0" borderId="27" xfId="1" applyFont="1" applyFill="1" applyBorder="1" applyAlignment="1">
      <alignment horizontal="center" vertical="center"/>
    </xf>
    <xf numFmtId="0" fontId="41" fillId="0" borderId="8" xfId="1" applyFont="1" applyFill="1" applyBorder="1" applyAlignment="1">
      <alignment horizontal="center" vertical="center" shrinkToFit="1"/>
    </xf>
    <xf numFmtId="0" fontId="41" fillId="4" borderId="52" xfId="1" applyFont="1" applyFill="1" applyBorder="1" applyAlignment="1">
      <alignment horizontal="center" vertical="center" shrinkToFit="1"/>
    </xf>
    <xf numFmtId="0" fontId="0" fillId="0" borderId="77" xfId="0" applyBorder="1" applyAlignment="1">
      <alignment horizontal="center" vertical="center"/>
    </xf>
    <xf numFmtId="0" fontId="0" fillId="0" borderId="76" xfId="0" applyBorder="1" applyAlignment="1">
      <alignment horizontal="center" vertical="center"/>
    </xf>
    <xf numFmtId="0" fontId="0" fillId="0" borderId="65" xfId="0" applyBorder="1" applyAlignment="1">
      <alignment horizontal="center" vertical="center"/>
    </xf>
    <xf numFmtId="20" fontId="39" fillId="0" borderId="27" xfId="1" applyNumberFormat="1" applyFont="1" applyFill="1" applyBorder="1" applyAlignment="1">
      <alignment horizontal="center" vertical="center" wrapText="1" shrinkToFit="1"/>
    </xf>
    <xf numFmtId="0" fontId="30" fillId="0" borderId="98" xfId="1" applyNumberFormat="1" applyFont="1" applyFill="1" applyBorder="1" applyAlignment="1">
      <alignment horizontal="center" vertical="center" shrinkToFit="1"/>
    </xf>
    <xf numFmtId="0" fontId="31" fillId="0" borderId="53" xfId="1" applyFont="1" applyFill="1" applyBorder="1" applyAlignment="1">
      <alignment horizontal="center" vertical="center" shrinkToFit="1"/>
    </xf>
    <xf numFmtId="20" fontId="31" fillId="0" borderId="53" xfId="1" applyNumberFormat="1" applyFont="1" applyFill="1" applyBorder="1" applyAlignment="1">
      <alignment horizontal="center" vertical="center" shrinkToFit="1"/>
    </xf>
    <xf numFmtId="0" fontId="30" fillId="0" borderId="53" xfId="1" applyNumberFormat="1" applyFont="1" applyFill="1" applyBorder="1" applyAlignment="1">
      <alignment horizontal="center" vertical="center" shrinkToFit="1"/>
    </xf>
    <xf numFmtId="0" fontId="31" fillId="0" borderId="54" xfId="1" applyFont="1" applyFill="1" applyBorder="1" applyAlignment="1">
      <alignment horizontal="center" vertical="center" shrinkToFit="1"/>
    </xf>
    <xf numFmtId="20" fontId="39" fillId="0" borderId="97" xfId="1" applyNumberFormat="1" applyFont="1" applyFill="1" applyBorder="1" applyAlignment="1">
      <alignment horizontal="center" vertical="center" shrinkToFit="1"/>
    </xf>
    <xf numFmtId="0" fontId="30" fillId="0" borderId="99" xfId="1" applyNumberFormat="1" applyFont="1" applyFill="1" applyBorder="1" applyAlignment="1">
      <alignment horizontal="center" vertical="center" shrinkToFit="1"/>
    </xf>
    <xf numFmtId="0" fontId="31" fillId="0" borderId="100" xfId="1" applyFont="1" applyFill="1" applyBorder="1" applyAlignment="1">
      <alignment horizontal="center" vertical="center" shrinkToFit="1"/>
    </xf>
    <xf numFmtId="0" fontId="30" fillId="0" borderId="100" xfId="1" applyNumberFormat="1" applyFont="1" applyFill="1" applyBorder="1" applyAlignment="1">
      <alignment horizontal="center" vertical="center" shrinkToFit="1"/>
    </xf>
    <xf numFmtId="0" fontId="31" fillId="0" borderId="101" xfId="1" applyFont="1" applyFill="1" applyBorder="1" applyAlignment="1">
      <alignment horizontal="center" vertical="center" shrinkToFit="1"/>
    </xf>
    <xf numFmtId="0" fontId="33" fillId="0" borderId="101" xfId="1" applyFont="1" applyFill="1" applyBorder="1" applyAlignment="1">
      <alignment horizontal="center" vertical="center" shrinkToFit="1"/>
    </xf>
    <xf numFmtId="0" fontId="0" fillId="0" borderId="66" xfId="0" applyBorder="1" applyAlignment="1">
      <alignment horizontal="center" vertical="center"/>
    </xf>
    <xf numFmtId="0" fontId="0" fillId="0" borderId="70" xfId="0" applyBorder="1" applyAlignment="1">
      <alignment horizontal="center" vertical="center"/>
    </xf>
    <xf numFmtId="0" fontId="0" fillId="0" borderId="76" xfId="0" applyBorder="1" applyAlignment="1">
      <alignment horizontal="center" vertical="center"/>
    </xf>
    <xf numFmtId="0" fontId="0" fillId="0" borderId="65" xfId="0" applyBorder="1" applyAlignment="1">
      <alignment horizontal="center" vertical="center"/>
    </xf>
    <xf numFmtId="0" fontId="0" fillId="0" borderId="77" xfId="0" applyBorder="1" applyAlignment="1">
      <alignment horizontal="center" vertical="center"/>
    </xf>
    <xf numFmtId="49" fontId="38" fillId="0" borderId="22" xfId="1" applyNumberFormat="1" applyFont="1" applyFill="1" applyBorder="1" applyAlignment="1">
      <alignment horizontal="center" vertical="center" shrinkToFit="1"/>
    </xf>
    <xf numFmtId="0" fontId="0" fillId="0" borderId="70" xfId="0" applyBorder="1" applyAlignment="1">
      <alignment horizontal="center" vertical="center"/>
    </xf>
    <xf numFmtId="0" fontId="0" fillId="0" borderId="77" xfId="0" applyBorder="1" applyAlignment="1">
      <alignment horizontal="center" vertical="center"/>
    </xf>
    <xf numFmtId="0" fontId="0" fillId="0" borderId="66" xfId="0" applyBorder="1" applyAlignment="1">
      <alignment horizontal="center" vertical="center"/>
    </xf>
    <xf numFmtId="0" fontId="0" fillId="0" borderId="76" xfId="0" applyBorder="1" applyAlignment="1">
      <alignment horizontal="center" vertical="center"/>
    </xf>
    <xf numFmtId="0" fontId="0" fillId="0" borderId="65" xfId="0" applyBorder="1" applyAlignment="1">
      <alignment horizontal="center" vertical="center"/>
    </xf>
    <xf numFmtId="49" fontId="0" fillId="0" borderId="49" xfId="1" applyNumberFormat="1" applyFont="1" applyFill="1" applyBorder="1" applyAlignment="1">
      <alignment horizontal="center" vertical="center" shrinkToFit="1"/>
    </xf>
    <xf numFmtId="49" fontId="0" fillId="0" borderId="100" xfId="1" applyNumberFormat="1" applyFont="1" applyFill="1" applyBorder="1" applyAlignment="1">
      <alignment horizontal="center" vertical="center" shrinkToFit="1"/>
    </xf>
    <xf numFmtId="0" fontId="0" fillId="0" borderId="66" xfId="0" applyBorder="1" applyAlignment="1">
      <alignment horizontal="center" vertical="center"/>
    </xf>
    <xf numFmtId="0" fontId="0" fillId="0" borderId="70" xfId="0" applyBorder="1" applyAlignment="1">
      <alignment horizontal="center" vertical="center"/>
    </xf>
    <xf numFmtId="0" fontId="0" fillId="0" borderId="65"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70" xfId="0" applyBorder="1" applyAlignment="1">
      <alignment horizontal="center" vertical="center"/>
    </xf>
    <xf numFmtId="0" fontId="0" fillId="0" borderId="76" xfId="0" applyBorder="1" applyAlignment="1">
      <alignment horizontal="center" vertical="center"/>
    </xf>
    <xf numFmtId="0" fontId="0" fillId="0" borderId="65" xfId="0" applyBorder="1" applyAlignment="1">
      <alignment horizontal="center" vertical="center"/>
    </xf>
    <xf numFmtId="0" fontId="0" fillId="0" borderId="77" xfId="0" applyBorder="1" applyAlignment="1">
      <alignment horizontal="center" vertical="center"/>
    </xf>
    <xf numFmtId="0" fontId="0" fillId="0" borderId="66" xfId="0" applyBorder="1" applyAlignment="1">
      <alignment horizontal="center" vertical="center"/>
    </xf>
    <xf numFmtId="0" fontId="0" fillId="0" borderId="70" xfId="0" applyBorder="1" applyAlignment="1">
      <alignment horizontal="center" vertical="center"/>
    </xf>
    <xf numFmtId="0" fontId="0" fillId="0" borderId="65" xfId="0" applyBorder="1" applyAlignment="1">
      <alignment horizontal="center" vertical="center"/>
    </xf>
    <xf numFmtId="0" fontId="0" fillId="0" borderId="70" xfId="0" applyBorder="1" applyAlignment="1">
      <alignment horizontal="center" vertical="center"/>
    </xf>
    <xf numFmtId="0" fontId="0" fillId="0" borderId="77" xfId="0" applyBorder="1" applyAlignment="1">
      <alignment horizontal="center" vertical="center"/>
    </xf>
    <xf numFmtId="0" fontId="0" fillId="0" borderId="66" xfId="0" applyBorder="1" applyAlignment="1">
      <alignment horizontal="center" vertical="center"/>
    </xf>
    <xf numFmtId="0" fontId="0" fillId="0" borderId="76" xfId="0" applyBorder="1" applyAlignment="1">
      <alignment horizontal="center" vertical="center"/>
    </xf>
    <xf numFmtId="0" fontId="0" fillId="0" borderId="65" xfId="0" applyBorder="1" applyAlignment="1">
      <alignment horizontal="center" vertical="center"/>
    </xf>
    <xf numFmtId="177" fontId="4" fillId="3" borderId="1" xfId="1" applyNumberFormat="1" applyFont="1" applyFill="1" applyBorder="1" applyAlignment="1">
      <alignment horizontal="center" vertical="center"/>
    </xf>
    <xf numFmtId="0" fontId="7" fillId="0" borderId="56" xfId="1" applyFont="1" applyFill="1" applyBorder="1" applyAlignment="1">
      <alignment horizontal="center" vertical="center"/>
    </xf>
    <xf numFmtId="0" fontId="7" fillId="0" borderId="9" xfId="1" applyFont="1" applyFill="1" applyBorder="1" applyAlignment="1">
      <alignment horizontal="center" vertical="center"/>
    </xf>
    <xf numFmtId="0" fontId="7" fillId="0" borderId="25" xfId="1" applyFont="1" applyFill="1" applyBorder="1" applyAlignment="1">
      <alignment horizontal="center" vertical="center"/>
    </xf>
    <xf numFmtId="0" fontId="37" fillId="0" borderId="75" xfId="0" applyFont="1" applyBorder="1" applyAlignment="1">
      <alignment horizontal="center" vertical="center"/>
    </xf>
    <xf numFmtId="0" fontId="7" fillId="0" borderId="82" xfId="0" applyFont="1" applyBorder="1" applyAlignment="1">
      <alignment horizontal="center" vertical="center"/>
    </xf>
    <xf numFmtId="49" fontId="4" fillId="3" borderId="1" xfId="1" applyNumberFormat="1" applyFont="1" applyFill="1" applyBorder="1" applyAlignment="1">
      <alignment horizontal="center" vertical="center" wrapText="1"/>
    </xf>
    <xf numFmtId="0" fontId="0" fillId="0" borderId="1" xfId="0" applyBorder="1" applyAlignment="1">
      <alignment horizontal="center" vertical="center" wrapText="1"/>
    </xf>
    <xf numFmtId="49" fontId="39" fillId="3" borderId="1" xfId="1" applyNumberFormat="1" applyFont="1" applyFill="1" applyBorder="1" applyAlignment="1">
      <alignment horizontal="center" vertical="center" wrapText="1"/>
    </xf>
    <xf numFmtId="0" fontId="0" fillId="0" borderId="24" xfId="0" applyBorder="1" applyAlignment="1">
      <alignment horizontal="center" vertical="center" wrapText="1"/>
    </xf>
    <xf numFmtId="0" fontId="7" fillId="0" borderId="27" xfId="1" applyFont="1" applyFill="1" applyBorder="1" applyAlignment="1">
      <alignment horizontal="center" vertical="center"/>
    </xf>
    <xf numFmtId="0" fontId="34" fillId="0" borderId="56" xfId="1" applyFont="1" applyFill="1" applyBorder="1" applyAlignment="1">
      <alignment horizontal="center" vertical="center" shrinkToFit="1"/>
    </xf>
    <xf numFmtId="0" fontId="34" fillId="0" borderId="9" xfId="1" applyFont="1" applyFill="1" applyBorder="1" applyAlignment="1">
      <alignment horizontal="center" vertical="center" shrinkToFit="1"/>
    </xf>
    <xf numFmtId="0" fontId="34" fillId="0" borderId="25" xfId="1" applyFont="1" applyFill="1" applyBorder="1" applyAlignment="1">
      <alignment horizontal="center" vertical="center" shrinkToFit="1"/>
    </xf>
    <xf numFmtId="0" fontId="7" fillId="0" borderId="27" xfId="1" applyFont="1" applyFill="1" applyBorder="1" applyAlignment="1">
      <alignment horizontal="center" vertical="center" shrinkToFit="1"/>
    </xf>
    <xf numFmtId="0" fontId="7" fillId="0" borderId="9" xfId="1" applyFont="1" applyFill="1" applyBorder="1" applyAlignment="1">
      <alignment horizontal="center" vertical="center" shrinkToFit="1"/>
    </xf>
    <xf numFmtId="0" fontId="7" fillId="0" borderId="25" xfId="1" applyFont="1" applyFill="1" applyBorder="1" applyAlignment="1">
      <alignment horizontal="center" vertical="center" shrinkToFit="1"/>
    </xf>
    <xf numFmtId="14" fontId="32" fillId="2" borderId="40" xfId="1" applyNumberFormat="1" applyFont="1" applyFill="1" applyBorder="1" applyAlignment="1">
      <alignment horizontal="center" vertical="center"/>
    </xf>
    <xf numFmtId="14" fontId="32" fillId="2" borderId="41" xfId="1" applyNumberFormat="1" applyFont="1" applyFill="1" applyBorder="1" applyAlignment="1">
      <alignment horizontal="center" vertical="center"/>
    </xf>
    <xf numFmtId="14" fontId="32" fillId="2" borderId="42" xfId="1" applyNumberFormat="1" applyFont="1" applyFill="1" applyBorder="1" applyAlignment="1">
      <alignment horizontal="center" vertical="center"/>
    </xf>
    <xf numFmtId="14" fontId="32" fillId="2" borderId="43" xfId="1" applyNumberFormat="1" applyFont="1" applyFill="1" applyBorder="1" applyAlignment="1">
      <alignment horizontal="center" vertical="center"/>
    </xf>
    <xf numFmtId="14" fontId="32" fillId="2" borderId="11" xfId="1" applyNumberFormat="1" applyFont="1" applyFill="1" applyBorder="1" applyAlignment="1">
      <alignment horizontal="center" vertical="center"/>
    </xf>
    <xf numFmtId="14" fontId="32" fillId="2" borderId="44" xfId="1" applyNumberFormat="1" applyFont="1" applyFill="1" applyBorder="1" applyAlignment="1">
      <alignment horizontal="center" vertical="center"/>
    </xf>
    <xf numFmtId="0" fontId="25" fillId="2" borderId="37" xfId="1" applyFont="1" applyFill="1" applyBorder="1" applyAlignment="1">
      <alignment horizontal="center" vertical="center" shrinkToFit="1"/>
    </xf>
    <xf numFmtId="0" fontId="25" fillId="2" borderId="38" xfId="1" applyFont="1" applyFill="1" applyBorder="1" applyAlignment="1">
      <alignment horizontal="center" vertical="center" shrinkToFit="1"/>
    </xf>
    <xf numFmtId="0" fontId="25" fillId="2" borderId="39" xfId="1" applyFont="1" applyFill="1" applyBorder="1" applyAlignment="1">
      <alignment horizontal="center" vertical="center" shrinkToFit="1"/>
    </xf>
    <xf numFmtId="0" fontId="7" fillId="0" borderId="56" xfId="1" applyFont="1" applyFill="1" applyBorder="1" applyAlignment="1">
      <alignment horizontal="center" vertical="center" shrinkToFit="1"/>
    </xf>
    <xf numFmtId="0" fontId="1" fillId="0" borderId="58" xfId="1" applyFont="1" applyFill="1" applyBorder="1" applyAlignment="1">
      <alignment horizontal="center" vertical="center"/>
    </xf>
    <xf numFmtId="0" fontId="1" fillId="0" borderId="59" xfId="1" applyFont="1" applyFill="1" applyBorder="1" applyAlignment="1">
      <alignment horizontal="center" vertical="center"/>
    </xf>
    <xf numFmtId="0" fontId="1" fillId="0" borderId="57" xfId="1" applyFont="1" applyFill="1" applyBorder="1" applyAlignment="1">
      <alignment horizontal="center" vertical="center"/>
    </xf>
    <xf numFmtId="0" fontId="0" fillId="0" borderId="9" xfId="0" applyBorder="1" applyAlignment="1">
      <alignment horizontal="center" vertical="center" shrinkToFit="1"/>
    </xf>
    <xf numFmtId="0" fontId="0" fillId="0" borderId="25" xfId="0" applyBorder="1" applyAlignment="1">
      <alignment horizontal="center" vertical="center" shrinkToFit="1"/>
    </xf>
    <xf numFmtId="0" fontId="36" fillId="0" borderId="27" xfId="1" applyFont="1" applyFill="1" applyBorder="1" applyAlignment="1">
      <alignment horizontal="center" vertical="center" wrapText="1" shrinkToFit="1"/>
    </xf>
    <xf numFmtId="0" fontId="0" fillId="0" borderId="25" xfId="0" applyBorder="1" applyAlignment="1">
      <alignment horizontal="center" vertical="center"/>
    </xf>
    <xf numFmtId="0" fontId="30" fillId="5" borderId="90" xfId="1" applyNumberFormat="1" applyFont="1" applyFill="1" applyBorder="1" applyAlignment="1">
      <alignment horizontal="center" vertical="center" shrinkToFit="1"/>
    </xf>
    <xf numFmtId="0" fontId="31" fillId="5" borderId="91" xfId="0" applyFont="1" applyFill="1" applyBorder="1" applyAlignment="1">
      <alignment horizontal="center" vertical="center" shrinkToFit="1"/>
    </xf>
    <xf numFmtId="0" fontId="31" fillId="5" borderId="92" xfId="0" applyFont="1" applyFill="1" applyBorder="1" applyAlignment="1">
      <alignment horizontal="center" vertical="center" shrinkToFit="1"/>
    </xf>
    <xf numFmtId="0" fontId="38" fillId="0" borderId="30" xfId="1" applyFont="1" applyFill="1"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38" fillId="0" borderId="98" xfId="1" applyFont="1" applyFill="1" applyBorder="1" applyAlignment="1">
      <alignment horizontal="center" vertical="center" wrapText="1" shrinkToFit="1"/>
    </xf>
    <xf numFmtId="0" fontId="38" fillId="0" borderId="54" xfId="0" applyFont="1" applyBorder="1" applyAlignment="1">
      <alignment horizontal="center" vertical="center" wrapText="1" shrinkToFit="1"/>
    </xf>
    <xf numFmtId="0" fontId="34" fillId="0" borderId="75" xfId="1" applyFont="1" applyFill="1" applyBorder="1" applyAlignment="1">
      <alignment horizontal="center" vertical="center" wrapText="1" shrinkToFit="1"/>
    </xf>
    <xf numFmtId="0" fontId="15" fillId="0" borderId="0" xfId="1" applyFont="1" applyAlignment="1">
      <alignment horizontal="center" vertical="center"/>
    </xf>
    <xf numFmtId="0" fontId="1" fillId="0" borderId="45" xfId="1" applyFont="1" applyBorder="1" applyAlignment="1">
      <alignment horizontal="center" vertical="center"/>
    </xf>
    <xf numFmtId="0" fontId="1" fillId="0" borderId="46" xfId="1" applyFont="1" applyBorder="1" applyAlignment="1">
      <alignment horizontal="center" vertical="center"/>
    </xf>
    <xf numFmtId="0" fontId="1" fillId="0" borderId="18" xfId="1" applyFont="1" applyFill="1" applyBorder="1" applyAlignment="1">
      <alignment horizontal="center" vertical="center"/>
    </xf>
    <xf numFmtId="0" fontId="1" fillId="0" borderId="46" xfId="1" applyFont="1" applyFill="1" applyBorder="1" applyAlignment="1">
      <alignment horizontal="center" vertical="center"/>
    </xf>
    <xf numFmtId="0" fontId="7" fillId="0" borderId="47" xfId="1" applyFont="1" applyFill="1" applyBorder="1" applyAlignment="1">
      <alignment horizontal="center" vertical="center"/>
    </xf>
    <xf numFmtId="0" fontId="7" fillId="0" borderId="47" xfId="1" applyFont="1" applyFill="1" applyBorder="1" applyAlignment="1">
      <alignment horizontal="center" vertical="center" shrinkToFit="1"/>
    </xf>
    <xf numFmtId="0" fontId="27" fillId="0" borderId="65" xfId="0" applyFont="1" applyBorder="1" applyAlignment="1">
      <alignment horizontal="left" vertical="center"/>
    </xf>
    <xf numFmtId="0" fontId="27" fillId="0" borderId="67" xfId="0" applyFont="1" applyBorder="1" applyAlignment="1">
      <alignment horizontal="center" vertical="center"/>
    </xf>
    <xf numFmtId="0" fontId="13" fillId="0" borderId="67" xfId="0" applyFont="1" applyBorder="1" applyAlignment="1">
      <alignment horizontal="center" vertical="center"/>
    </xf>
    <xf numFmtId="0" fontId="13" fillId="0" borderId="68" xfId="0" applyFont="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vertical="center" wrapText="1" shrinkToFit="1"/>
    </xf>
    <xf numFmtId="0" fontId="0" fillId="0" borderId="75" xfId="0" applyBorder="1" applyAlignment="1">
      <alignment horizontal="center" vertical="center" wrapText="1" shrinkToFit="1"/>
    </xf>
    <xf numFmtId="0" fontId="0" fillId="0" borderId="14" xfId="0" applyBorder="1" applyAlignment="1">
      <alignment horizontal="center" vertical="center" wrapText="1"/>
    </xf>
    <xf numFmtId="0" fontId="0" fillId="0" borderId="75" xfId="0" applyBorder="1" applyAlignment="1">
      <alignment horizontal="center" vertical="center" wrapText="1"/>
    </xf>
    <xf numFmtId="0" fontId="0" fillId="0" borderId="66" xfId="0" applyBorder="1" applyAlignment="1">
      <alignment horizontal="center" vertical="center" wrapText="1" shrinkToFit="1"/>
    </xf>
    <xf numFmtId="0" fontId="0" fillId="0" borderId="69" xfId="0" applyBorder="1" applyAlignment="1">
      <alignment horizontal="center" vertical="center" wrapText="1" shrinkToFit="1"/>
    </xf>
    <xf numFmtId="0" fontId="0" fillId="0" borderId="70" xfId="0" applyBorder="1" applyAlignment="1">
      <alignment horizontal="center" vertical="center" wrapText="1" shrinkToFit="1"/>
    </xf>
    <xf numFmtId="0" fontId="0" fillId="0" borderId="76" xfId="0" applyBorder="1" applyAlignment="1">
      <alignment horizontal="center" vertical="center" wrapText="1" shrinkToFit="1"/>
    </xf>
    <xf numFmtId="0" fontId="0" fillId="0" borderId="65" xfId="0" applyBorder="1" applyAlignment="1">
      <alignment horizontal="center" vertical="center" wrapText="1" shrinkToFit="1"/>
    </xf>
    <xf numFmtId="0" fontId="0" fillId="0" borderId="77" xfId="0" applyBorder="1" applyAlignment="1">
      <alignment horizontal="center" vertical="center" wrapText="1" shrinkToFit="1"/>
    </xf>
    <xf numFmtId="0" fontId="0" fillId="0" borderId="82" xfId="0" applyBorder="1" applyAlignment="1">
      <alignment horizontal="center" vertical="center" wrapText="1" shrinkToFit="1"/>
    </xf>
    <xf numFmtId="0" fontId="0" fillId="0" borderId="66" xfId="0" applyBorder="1" applyAlignment="1">
      <alignment horizontal="center" vertical="center" shrinkToFit="1"/>
    </xf>
    <xf numFmtId="0" fontId="0" fillId="0" borderId="69" xfId="0" applyBorder="1" applyAlignment="1">
      <alignment horizontal="center" vertical="center" shrinkToFit="1"/>
    </xf>
    <xf numFmtId="0" fontId="0" fillId="0" borderId="70" xfId="0" applyBorder="1" applyAlignment="1">
      <alignment horizontal="center" vertical="center" shrinkToFit="1"/>
    </xf>
    <xf numFmtId="0" fontId="0" fillId="0" borderId="76" xfId="0" applyBorder="1" applyAlignment="1">
      <alignment horizontal="center" vertical="center" shrinkToFit="1"/>
    </xf>
    <xf numFmtId="0" fontId="0" fillId="0" borderId="65" xfId="0" applyBorder="1" applyAlignment="1">
      <alignment horizontal="center" vertical="center" shrinkToFit="1"/>
    </xf>
    <xf numFmtId="0" fontId="0" fillId="0" borderId="77" xfId="0" applyBorder="1" applyAlignment="1">
      <alignment horizontal="center" vertical="center" shrinkToFit="1"/>
    </xf>
    <xf numFmtId="0" fontId="0" fillId="0" borderId="71" xfId="0" applyBorder="1" applyAlignment="1">
      <alignment horizontal="center" vertical="center"/>
    </xf>
    <xf numFmtId="0" fontId="0" fillId="0" borderId="78" xfId="0" applyBorder="1" applyAlignment="1">
      <alignment horizontal="center" vertical="center"/>
    </xf>
    <xf numFmtId="0" fontId="0" fillId="0" borderId="70" xfId="0" applyBorder="1" applyAlignment="1">
      <alignment horizontal="center" vertical="center"/>
    </xf>
    <xf numFmtId="0" fontId="0" fillId="0" borderId="77" xfId="0" applyBorder="1" applyAlignment="1">
      <alignment horizontal="center" vertical="center"/>
    </xf>
    <xf numFmtId="0" fontId="0" fillId="0" borderId="75" xfId="0" applyBorder="1" applyAlignment="1">
      <alignment horizontal="center" vertical="center"/>
    </xf>
    <xf numFmtId="0" fontId="0" fillId="0" borderId="82" xfId="0" applyBorder="1" applyAlignment="1">
      <alignment horizontal="center" vertical="center"/>
    </xf>
    <xf numFmtId="0" fontId="0" fillId="0" borderId="68"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shrinkToFit="1"/>
    </xf>
    <xf numFmtId="0" fontId="0" fillId="0" borderId="74" xfId="0" applyBorder="1" applyAlignment="1">
      <alignment horizontal="center" vertical="center" wrapText="1" shrinkToFit="1"/>
    </xf>
    <xf numFmtId="0" fontId="0" fillId="0" borderId="79" xfId="0" applyBorder="1" applyAlignment="1">
      <alignment horizontal="center" vertical="center" wrapText="1" shrinkToFit="1"/>
    </xf>
    <xf numFmtId="0" fontId="0" fillId="0" borderId="10" xfId="0" applyBorder="1" applyAlignment="1">
      <alignment horizontal="center" vertical="center" shrinkToFit="1"/>
    </xf>
    <xf numFmtId="0" fontId="0" fillId="0" borderId="0" xfId="0" applyBorder="1" applyAlignment="1">
      <alignment horizontal="center" vertical="center" shrinkToFit="1"/>
    </xf>
    <xf numFmtId="0" fontId="0" fillId="0" borderId="71" xfId="0" applyBorder="1" applyAlignment="1">
      <alignment horizontal="center" vertical="center" wrapText="1" shrinkToFit="1"/>
    </xf>
    <xf numFmtId="0" fontId="0" fillId="0" borderId="78" xfId="0" applyBorder="1" applyAlignment="1">
      <alignment horizontal="center" vertical="center" shrinkToFit="1"/>
    </xf>
    <xf numFmtId="0" fontId="0" fillId="0" borderId="80" xfId="0" applyBorder="1" applyAlignment="1">
      <alignment horizontal="center" vertical="center" shrinkToFit="1"/>
    </xf>
    <xf numFmtId="0" fontId="0" fillId="0" borderId="83" xfId="0" applyBorder="1" applyAlignment="1">
      <alignment horizontal="center" vertical="center" shrinkToFit="1"/>
    </xf>
    <xf numFmtId="0" fontId="28" fillId="0" borderId="81" xfId="0" applyFont="1" applyBorder="1" applyAlignment="1">
      <alignment horizontal="center" vertical="center"/>
    </xf>
    <xf numFmtId="0" fontId="28" fillId="0" borderId="84" xfId="0" applyFont="1" applyBorder="1" applyAlignment="1">
      <alignment horizontal="center" vertical="center"/>
    </xf>
    <xf numFmtId="0" fontId="29" fillId="0" borderId="70" xfId="0" applyFont="1" applyBorder="1" applyAlignment="1">
      <alignment horizontal="center" vertical="center"/>
    </xf>
    <xf numFmtId="0" fontId="29" fillId="0" borderId="77" xfId="0" applyFont="1" applyBorder="1" applyAlignment="1">
      <alignment horizontal="center" vertical="center"/>
    </xf>
    <xf numFmtId="0" fontId="0" fillId="0" borderId="85" xfId="0" applyBorder="1" applyAlignment="1">
      <alignment horizontal="center" vertical="center" wrapText="1" shrinkToFit="1"/>
    </xf>
    <xf numFmtId="0" fontId="0" fillId="0" borderId="82" xfId="0" applyBorder="1" applyAlignment="1">
      <alignment horizontal="center" vertical="center" wrapText="1"/>
    </xf>
    <xf numFmtId="0" fontId="0" fillId="0" borderId="66" xfId="0" applyBorder="1" applyAlignment="1">
      <alignment horizontal="center" vertical="center"/>
    </xf>
    <xf numFmtId="0" fontId="0" fillId="0" borderId="69" xfId="0" applyBorder="1" applyAlignment="1">
      <alignment horizontal="center" vertical="center"/>
    </xf>
    <xf numFmtId="0" fontId="0" fillId="0" borderId="76" xfId="0" applyBorder="1" applyAlignment="1">
      <alignment horizontal="center" vertical="center"/>
    </xf>
    <xf numFmtId="0" fontId="0" fillId="0" borderId="65" xfId="0" applyBorder="1" applyAlignment="1">
      <alignment horizontal="center" vertical="center"/>
    </xf>
  </cellXfs>
  <cellStyles count="3">
    <cellStyle name="標準" xfId="0" builtinId="0"/>
    <cellStyle name="標準 2" xfId="2"/>
    <cellStyle name="標準_Sheet1" xfId="1"/>
  </cellStyles>
  <dxfs count="0"/>
  <tableStyles count="0" defaultTableStyle="TableStyleMedium2" defaultPivotStyle="PivotStyleLight16"/>
  <colors>
    <mruColors>
      <color rgb="FF99FF9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54428</xdr:colOff>
      <xdr:row>4</xdr:row>
      <xdr:rowOff>27215</xdr:rowOff>
    </xdr:from>
    <xdr:to>
      <xdr:col>41</xdr:col>
      <xdr:colOff>0</xdr:colOff>
      <xdr:row>30</xdr:row>
      <xdr:rowOff>0</xdr:rowOff>
    </xdr:to>
    <xdr:cxnSp macro="">
      <xdr:nvCxnSpPr>
        <xdr:cNvPr id="4" name="直線コネクタ 3">
          <a:extLst>
            <a:ext uri="{FF2B5EF4-FFF2-40B4-BE49-F238E27FC236}">
              <a16:creationId xmlns:a16="http://schemas.microsoft.com/office/drawing/2014/main" xmlns="" id="{00000000-0008-0000-0300-000004000000}"/>
            </a:ext>
          </a:extLst>
        </xdr:cNvPr>
        <xdr:cNvCxnSpPr/>
      </xdr:nvCxnSpPr>
      <xdr:spPr>
        <a:xfrm>
          <a:off x="1156607" y="1387929"/>
          <a:ext cx="10749643" cy="948417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24180;&#24230;&#65298;&#37096;&#12522;&#12540;&#12464;&#26085;&#31243;&#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３１年度２部日程 "/>
      <sheetName val="チーム名"/>
      <sheetName val="カード累積"/>
      <sheetName val="星取表"/>
    </sheetNames>
    <sheetDataSet>
      <sheetData sheetId="0"/>
      <sheetData sheetId="1">
        <row r="2">
          <cell r="A2">
            <v>1</v>
          </cell>
          <cell r="B2" t="str">
            <v>石井フットボールクラブ</v>
          </cell>
          <cell r="C2">
            <v>0</v>
          </cell>
          <cell r="D2">
            <v>0</v>
          </cell>
          <cell r="E2">
            <v>0</v>
          </cell>
          <cell r="F2">
            <v>0</v>
          </cell>
        </row>
        <row r="3">
          <cell r="A3">
            <v>2</v>
          </cell>
          <cell r="B3" t="str">
            <v>Ｂｏａ　ｓｏｒｔｅ</v>
          </cell>
          <cell r="C3">
            <v>0</v>
          </cell>
          <cell r="D3">
            <v>0</v>
          </cell>
          <cell r="E3">
            <v>0</v>
          </cell>
          <cell r="F3">
            <v>0</v>
          </cell>
        </row>
        <row r="4">
          <cell r="A4">
            <v>3</v>
          </cell>
          <cell r="B4" t="str">
            <v>N.J</v>
          </cell>
          <cell r="C4">
            <v>0</v>
          </cell>
          <cell r="D4">
            <v>0</v>
          </cell>
          <cell r="E4">
            <v>0</v>
          </cell>
          <cell r="F4">
            <v>0</v>
          </cell>
        </row>
        <row r="5">
          <cell r="A5">
            <v>4</v>
          </cell>
          <cell r="B5" t="str">
            <v>FC山川</v>
          </cell>
          <cell r="C5">
            <v>0</v>
          </cell>
          <cell r="D5">
            <v>0</v>
          </cell>
          <cell r="E5">
            <v>0</v>
          </cell>
          <cell r="F5">
            <v>0</v>
          </cell>
        </row>
        <row r="6">
          <cell r="A6">
            <v>5</v>
          </cell>
          <cell r="B6" t="str">
            <v>土竜</v>
          </cell>
          <cell r="C6">
            <v>0</v>
          </cell>
          <cell r="D6">
            <v>0</v>
          </cell>
          <cell r="E6">
            <v>0</v>
          </cell>
          <cell r="F6">
            <v>0</v>
          </cell>
        </row>
        <row r="7">
          <cell r="A7">
            <v>6</v>
          </cell>
          <cell r="B7" t="str">
            <v>FC道楽</v>
          </cell>
          <cell r="C7">
            <v>0</v>
          </cell>
          <cell r="D7">
            <v>0</v>
          </cell>
          <cell r="E7">
            <v>0</v>
          </cell>
          <cell r="F7">
            <v>0</v>
          </cell>
        </row>
        <row r="8">
          <cell r="A8">
            <v>7</v>
          </cell>
          <cell r="B8" t="str">
            <v>徳島県庁サッカークラブ</v>
          </cell>
          <cell r="C8">
            <v>0</v>
          </cell>
          <cell r="D8">
            <v>0</v>
          </cell>
          <cell r="E8">
            <v>0</v>
          </cell>
          <cell r="F8">
            <v>0</v>
          </cell>
        </row>
        <row r="9">
          <cell r="A9">
            <v>8</v>
          </cell>
          <cell r="B9" t="str">
            <v>FC侍</v>
          </cell>
          <cell r="C9">
            <v>0</v>
          </cell>
          <cell r="D9">
            <v>0</v>
          </cell>
          <cell r="E9">
            <v>0</v>
          </cell>
          <cell r="F9">
            <v>0</v>
          </cell>
        </row>
        <row r="10">
          <cell r="A10">
            <v>9</v>
          </cell>
          <cell r="B10" t="str">
            <v>FC　EURO</v>
          </cell>
          <cell r="C10">
            <v>0</v>
          </cell>
          <cell r="D10">
            <v>0</v>
          </cell>
          <cell r="E10">
            <v>0</v>
          </cell>
          <cell r="F10">
            <v>0</v>
          </cell>
        </row>
        <row r="11">
          <cell r="A11">
            <v>10</v>
          </cell>
          <cell r="B11" t="str">
            <v>alma美馬SC</v>
          </cell>
          <cell r="C11">
            <v>0</v>
          </cell>
          <cell r="D11">
            <v>0</v>
          </cell>
          <cell r="E11">
            <v>0</v>
          </cell>
          <cell r="F11">
            <v>0</v>
          </cell>
        </row>
        <row r="12">
          <cell r="A12">
            <v>11</v>
          </cell>
          <cell r="B12" t="str">
            <v>FC暁</v>
          </cell>
          <cell r="C12">
            <v>0</v>
          </cell>
          <cell r="D12">
            <v>0</v>
          </cell>
          <cell r="E12">
            <v>0</v>
          </cell>
          <cell r="F12">
            <v>0</v>
          </cell>
        </row>
        <row r="13">
          <cell r="A13">
            <v>12</v>
          </cell>
          <cell r="B13" t="str">
            <v>リベルテ阿波</v>
          </cell>
          <cell r="C13">
            <v>0</v>
          </cell>
          <cell r="D13">
            <v>0</v>
          </cell>
          <cell r="E13">
            <v>0</v>
          </cell>
          <cell r="F13">
            <v>0</v>
          </cell>
        </row>
        <row r="14">
          <cell r="A14">
            <v>13</v>
          </cell>
          <cell r="B14" t="str">
            <v>LAZO　TOKUSHIMA　CITY　FC</v>
          </cell>
          <cell r="C14">
            <v>0</v>
          </cell>
          <cell r="D14">
            <v>0</v>
          </cell>
          <cell r="E14">
            <v>0</v>
          </cell>
          <cell r="F14">
            <v>0</v>
          </cell>
        </row>
        <row r="15">
          <cell r="A15">
            <v>14</v>
          </cell>
          <cell r="B15">
            <v>0</v>
          </cell>
          <cell r="C15">
            <v>0</v>
          </cell>
          <cell r="D15">
            <v>0</v>
          </cell>
          <cell r="E15">
            <v>0</v>
          </cell>
          <cell r="F15">
            <v>0</v>
          </cell>
        </row>
      </sheetData>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1"/>
  <sheetViews>
    <sheetView topLeftCell="A82" zoomScale="85" zoomScaleNormal="85" workbookViewId="0">
      <selection activeCell="H100" sqref="H100"/>
    </sheetView>
  </sheetViews>
  <sheetFormatPr defaultRowHeight="19.5" customHeight="1" x14ac:dyDescent="0.15"/>
  <cols>
    <col min="1" max="1" width="6.625" customWidth="1"/>
    <col min="2" max="2" width="9.125" style="90" customWidth="1"/>
    <col min="3" max="3" width="10.625" customWidth="1"/>
    <col min="4" max="4" width="17.625" customWidth="1"/>
    <col min="5" max="5" width="9.375" customWidth="1"/>
    <col min="6" max="6" width="2.625" hidden="1" customWidth="1"/>
    <col min="7" max="7" width="17.625" customWidth="1"/>
    <col min="8" max="8" width="8.75" customWidth="1"/>
    <col min="9" max="9" width="2.625" hidden="1" customWidth="1"/>
    <col min="10" max="10" width="17.625" customWidth="1"/>
    <col min="11" max="11" width="4.125" style="190" customWidth="1"/>
    <col min="12" max="12" width="15.625" style="190" customWidth="1"/>
    <col min="13" max="13" width="29.125" style="100" customWidth="1"/>
    <col min="14" max="29" width="1.625" customWidth="1"/>
  </cols>
  <sheetData>
    <row r="1" spans="1:14" ht="22.5" customHeight="1" x14ac:dyDescent="0.15">
      <c r="A1" s="2"/>
      <c r="B1" s="86"/>
      <c r="D1" s="382" t="s">
        <v>107</v>
      </c>
      <c r="E1" s="382"/>
      <c r="F1" s="382"/>
      <c r="G1" s="382"/>
      <c r="H1" s="382"/>
      <c r="I1" s="382"/>
      <c r="J1" s="382"/>
      <c r="K1" s="382"/>
      <c r="L1" s="382"/>
      <c r="M1" s="92"/>
      <c r="N1" s="1"/>
    </row>
    <row r="2" spans="1:14" ht="19.5" customHeight="1" thickBot="1" x14ac:dyDescent="0.2">
      <c r="A2" s="2"/>
      <c r="B2" s="87" t="s">
        <v>0</v>
      </c>
      <c r="C2" s="4"/>
      <c r="D2" s="4"/>
      <c r="E2" s="3"/>
      <c r="F2" s="5"/>
      <c r="G2" s="4"/>
      <c r="H2" s="4"/>
      <c r="I2" s="5"/>
      <c r="J2" s="4"/>
      <c r="K2" s="188"/>
      <c r="L2" s="188"/>
      <c r="M2" s="109" t="s">
        <v>117</v>
      </c>
      <c r="N2" s="1"/>
    </row>
    <row r="3" spans="1:14" ht="22.5" customHeight="1" thickTop="1" thickBot="1" x14ac:dyDescent="0.2">
      <c r="A3" s="2"/>
      <c r="B3" s="38" t="s">
        <v>1</v>
      </c>
      <c r="C3" s="39" t="s">
        <v>2</v>
      </c>
      <c r="D3" s="39" t="s">
        <v>3</v>
      </c>
      <c r="E3" s="40" t="s">
        <v>4</v>
      </c>
      <c r="F3" s="41"/>
      <c r="G3" s="383" t="s">
        <v>5</v>
      </c>
      <c r="H3" s="383"/>
      <c r="I3" s="383"/>
      <c r="J3" s="384"/>
      <c r="K3" s="385" t="s">
        <v>6</v>
      </c>
      <c r="L3" s="386"/>
      <c r="M3" s="93" t="s">
        <v>7</v>
      </c>
      <c r="N3" s="6"/>
    </row>
    <row r="4" spans="1:14" ht="22.5" customHeight="1" thickTop="1" x14ac:dyDescent="0.15">
      <c r="A4" s="2"/>
      <c r="B4" s="104" t="s">
        <v>8</v>
      </c>
      <c r="C4" s="387" t="s">
        <v>9</v>
      </c>
      <c r="D4" s="388" t="str">
        <f>G4</f>
        <v>FC　EURO</v>
      </c>
      <c r="E4" s="52">
        <v>0.39583333333333331</v>
      </c>
      <c r="F4" s="53">
        <v>9</v>
      </c>
      <c r="G4" s="54" t="str">
        <f>VLOOKUP(F4,チーム名!$A$2:$H$15,2,1)</f>
        <v>FC　EURO</v>
      </c>
      <c r="H4" s="237" t="s">
        <v>118</v>
      </c>
      <c r="I4" s="56">
        <v>8</v>
      </c>
      <c r="J4" s="57" t="str">
        <f>VLOOKUP(I4,チーム名!$A$2:$H$15,2,1)</f>
        <v>FC侍</v>
      </c>
      <c r="K4" s="54"/>
      <c r="L4" s="55" t="str">
        <f>+G5</f>
        <v>alma美馬SC</v>
      </c>
      <c r="M4" s="60" t="s">
        <v>11</v>
      </c>
      <c r="N4" s="1"/>
    </row>
    <row r="5" spans="1:14" ht="22.5" customHeight="1" x14ac:dyDescent="0.15">
      <c r="A5" s="58"/>
      <c r="B5" s="185" t="s">
        <v>111</v>
      </c>
      <c r="C5" s="341"/>
      <c r="D5" s="354"/>
      <c r="E5" s="7">
        <v>0.46180555555555558</v>
      </c>
      <c r="F5" s="8">
        <v>10</v>
      </c>
      <c r="G5" s="15" t="str">
        <f>VLOOKUP(F5,チーム名!$A$2:$H$15,2,1)</f>
        <v>alma美馬SC</v>
      </c>
      <c r="H5" s="239" t="s">
        <v>119</v>
      </c>
      <c r="I5" s="12">
        <v>7</v>
      </c>
      <c r="J5" s="16" t="str">
        <f>VLOOKUP(I5,チーム名!$A$2:$H$15,2,1)</f>
        <v>徳島県庁サッカークラブ</v>
      </c>
      <c r="K5" s="15"/>
      <c r="L5" s="13" t="str">
        <f>G6</f>
        <v>FC暁</v>
      </c>
      <c r="M5" s="91" t="s">
        <v>12</v>
      </c>
      <c r="N5" s="59"/>
    </row>
    <row r="6" spans="1:14" ht="22.5" customHeight="1" x14ac:dyDescent="0.15">
      <c r="A6" s="58"/>
      <c r="B6" s="181">
        <v>43625</v>
      </c>
      <c r="C6" s="341"/>
      <c r="D6" s="354"/>
      <c r="E6" s="7">
        <v>0.52777777777777779</v>
      </c>
      <c r="F6" s="10">
        <v>11</v>
      </c>
      <c r="G6" s="15" t="str">
        <f>VLOOKUP(F6,チーム名!$A$2:$H$15,2,1)</f>
        <v>FC暁</v>
      </c>
      <c r="H6" s="239" t="s">
        <v>120</v>
      </c>
      <c r="I6" s="12">
        <v>6</v>
      </c>
      <c r="J6" s="16" t="str">
        <f>VLOOKUP(I6,チーム名!$A$2:$H$15,2,1)</f>
        <v>FC道楽</v>
      </c>
      <c r="K6" s="15"/>
      <c r="L6" s="13" t="str">
        <f>+G7</f>
        <v>リベルテ阿波</v>
      </c>
      <c r="M6" s="91" t="s">
        <v>13</v>
      </c>
      <c r="N6" s="59"/>
    </row>
    <row r="7" spans="1:14" ht="22.5" customHeight="1" x14ac:dyDescent="0.15">
      <c r="A7" s="58"/>
      <c r="B7" s="107"/>
      <c r="C7" s="341"/>
      <c r="D7" s="354"/>
      <c r="E7" s="7">
        <v>0.59375</v>
      </c>
      <c r="F7" s="10">
        <v>12</v>
      </c>
      <c r="G7" s="15" t="str">
        <f>VLOOKUP(F7,チーム名!$A$2:$H$15,2,1)</f>
        <v>リベルテ阿波</v>
      </c>
      <c r="H7" s="239" t="s">
        <v>121</v>
      </c>
      <c r="I7" s="12">
        <v>5</v>
      </c>
      <c r="J7" s="16" t="str">
        <f>VLOOKUP(I7,チーム名!$A$2:$H$15,2,1)</f>
        <v>土竜</v>
      </c>
      <c r="K7" s="186" t="s">
        <v>112</v>
      </c>
      <c r="L7" s="200" t="str">
        <f>+J6</f>
        <v>FC道楽</v>
      </c>
      <c r="M7" s="91" t="s">
        <v>14</v>
      </c>
      <c r="N7" s="59"/>
    </row>
    <row r="8" spans="1:14" ht="22.5" customHeight="1" thickBot="1" x14ac:dyDescent="0.2">
      <c r="A8" s="2"/>
      <c r="B8" s="50"/>
      <c r="C8" s="342"/>
      <c r="D8" s="355"/>
      <c r="E8" s="7"/>
      <c r="F8" s="10"/>
      <c r="G8" s="15"/>
      <c r="H8" s="11" t="s">
        <v>10</v>
      </c>
      <c r="I8" s="12"/>
      <c r="J8" s="16"/>
      <c r="K8" s="189"/>
      <c r="L8" s="194"/>
      <c r="M8" s="119"/>
      <c r="N8" s="1"/>
    </row>
    <row r="9" spans="1:14" ht="22.5" customHeight="1" x14ac:dyDescent="0.15">
      <c r="A9" s="2"/>
      <c r="B9" s="104" t="s">
        <v>16</v>
      </c>
      <c r="C9" s="349" t="s">
        <v>17</v>
      </c>
      <c r="D9" s="353" t="str">
        <f>+G9</f>
        <v>石井フットボールクラブ</v>
      </c>
      <c r="E9" s="52">
        <v>0.38541666666666669</v>
      </c>
      <c r="F9" s="53">
        <v>1</v>
      </c>
      <c r="G9" s="54" t="str">
        <f>VLOOKUP(F9,チーム名!$A$2:$H$15,2,1)</f>
        <v>石井フットボールクラブ</v>
      </c>
      <c r="H9" s="237" t="s">
        <v>126</v>
      </c>
      <c r="I9" s="56">
        <v>13</v>
      </c>
      <c r="J9" s="57" t="str">
        <f>VLOOKUP(I9,チーム名!$A$2:$H$15,2,1)</f>
        <v>LAZO　TOKUSHIMA　CITY　FC</v>
      </c>
      <c r="K9" s="54"/>
      <c r="L9" s="55" t="str">
        <f>+G10</f>
        <v>Ｂｏａ　ｓｏｒｔｅ</v>
      </c>
      <c r="M9" s="91"/>
      <c r="N9" s="1"/>
    </row>
    <row r="10" spans="1:14" ht="22.5" customHeight="1" x14ac:dyDescent="0.15">
      <c r="A10" s="2"/>
      <c r="B10" s="107"/>
      <c r="C10" s="341"/>
      <c r="D10" s="354"/>
      <c r="E10" s="7">
        <v>0.4513888888888889</v>
      </c>
      <c r="F10" s="8">
        <v>2</v>
      </c>
      <c r="G10" s="15" t="str">
        <f>VLOOKUP(F10,チーム名!$A$2:$H$15,2,1)</f>
        <v>Ｂｏａ　ｓｏｒｔｅ</v>
      </c>
      <c r="H10" s="122" t="s">
        <v>127</v>
      </c>
      <c r="I10" s="12">
        <v>12</v>
      </c>
      <c r="J10" s="16" t="str">
        <f>VLOOKUP(I10,チーム名!$A$2:$H$15,2,1)</f>
        <v>リベルテ阿波</v>
      </c>
      <c r="K10" s="15"/>
      <c r="L10" s="13" t="str">
        <f>+G11</f>
        <v>N.J</v>
      </c>
      <c r="M10" s="91" t="s">
        <v>18</v>
      </c>
      <c r="N10" s="1"/>
    </row>
    <row r="11" spans="1:14" ht="22.5" customHeight="1" x14ac:dyDescent="0.15">
      <c r="A11" s="2"/>
      <c r="B11" s="339">
        <v>43632</v>
      </c>
      <c r="C11" s="341"/>
      <c r="D11" s="354"/>
      <c r="E11" s="7">
        <v>0.51736111111111105</v>
      </c>
      <c r="F11" s="10">
        <v>3</v>
      </c>
      <c r="G11" s="15" t="str">
        <f>VLOOKUP(F11,チーム名!$A$2:$H$15,2,1)</f>
        <v>N.J</v>
      </c>
      <c r="H11" s="122" t="s">
        <v>128</v>
      </c>
      <c r="I11" s="12">
        <v>11</v>
      </c>
      <c r="J11" s="16" t="str">
        <f>VLOOKUP(I11,チーム名!$A$2:$H$15,2,1)</f>
        <v>FC暁</v>
      </c>
      <c r="K11" s="15"/>
      <c r="L11" s="13" t="str">
        <f>+G12</f>
        <v>alma美馬SC</v>
      </c>
      <c r="M11" s="91" t="s">
        <v>19</v>
      </c>
      <c r="N11" s="1"/>
    </row>
    <row r="12" spans="1:14" ht="22.5" customHeight="1" x14ac:dyDescent="0.15">
      <c r="A12" s="58"/>
      <c r="B12" s="339"/>
      <c r="C12" s="341"/>
      <c r="D12" s="354"/>
      <c r="E12" s="7">
        <v>0.58333333333333337</v>
      </c>
      <c r="F12" s="10">
        <v>10</v>
      </c>
      <c r="G12" s="15" t="str">
        <f>VLOOKUP(F12,チーム名!$A$2:$H$15,2,1)</f>
        <v>alma美馬SC</v>
      </c>
      <c r="H12" s="239" t="s">
        <v>129</v>
      </c>
      <c r="I12" s="12">
        <v>4</v>
      </c>
      <c r="J12" s="16" t="str">
        <f>VLOOKUP(I12,チーム名!$A$2:$H$15,2,1)</f>
        <v>FC山川</v>
      </c>
      <c r="K12" s="15"/>
      <c r="L12" s="13" t="str">
        <f>+G13</f>
        <v>FC　EURO</v>
      </c>
      <c r="M12" s="91"/>
      <c r="N12" s="59"/>
    </row>
    <row r="13" spans="1:14" ht="22.5" customHeight="1" x14ac:dyDescent="0.15">
      <c r="A13" s="58"/>
      <c r="B13" s="107"/>
      <c r="C13" s="341"/>
      <c r="D13" s="354"/>
      <c r="E13" s="7">
        <v>0.64930555555555558</v>
      </c>
      <c r="F13" s="10">
        <v>9</v>
      </c>
      <c r="G13" s="15" t="str">
        <f>VLOOKUP(F13,チーム名!$A$2:$H$15,2,1)</f>
        <v>FC　EURO</v>
      </c>
      <c r="H13" s="239" t="s">
        <v>130</v>
      </c>
      <c r="I13" s="12">
        <v>5</v>
      </c>
      <c r="J13" s="16" t="str">
        <f>VLOOKUP(I13,チーム名!$A$2:$H$15,2,1)</f>
        <v>土竜</v>
      </c>
      <c r="K13" s="15"/>
      <c r="L13" s="13" t="str">
        <f>+G14</f>
        <v>FC侍</v>
      </c>
      <c r="M13" s="91"/>
      <c r="N13" s="59"/>
    </row>
    <row r="14" spans="1:14" ht="22.5" customHeight="1" thickBot="1" x14ac:dyDescent="0.2">
      <c r="A14" s="58"/>
      <c r="B14" s="107"/>
      <c r="C14" s="341"/>
      <c r="D14" s="354"/>
      <c r="E14" s="7">
        <v>0.71527777777777779</v>
      </c>
      <c r="F14" s="10">
        <v>8</v>
      </c>
      <c r="G14" s="15" t="str">
        <f>VLOOKUP(F14,チーム名!$A$2:$H$15,2,1)</f>
        <v>FC侍</v>
      </c>
      <c r="H14" s="239" t="s">
        <v>131</v>
      </c>
      <c r="I14" s="12">
        <v>6</v>
      </c>
      <c r="J14" s="16" t="str">
        <f>VLOOKUP(I14,チーム名!$A$2:$H$15,2,1)</f>
        <v>FC道楽</v>
      </c>
      <c r="K14" s="191" t="s">
        <v>15</v>
      </c>
      <c r="L14" s="108" t="str">
        <f>+J13</f>
        <v>土竜</v>
      </c>
      <c r="M14" s="91"/>
      <c r="N14" s="59"/>
    </row>
    <row r="15" spans="1:14" ht="22.5" customHeight="1" x14ac:dyDescent="0.15">
      <c r="A15" s="58"/>
      <c r="B15" s="105" t="s">
        <v>20</v>
      </c>
      <c r="C15" s="51"/>
      <c r="D15" s="353" t="str">
        <f>+G15</f>
        <v>FC侍</v>
      </c>
      <c r="E15" s="52">
        <v>0.39583333333333331</v>
      </c>
      <c r="F15" s="53">
        <v>8</v>
      </c>
      <c r="G15" s="54" t="str">
        <f>VLOOKUP(F15,チーム名!$A$2:$H$15,2,1)</f>
        <v>FC侍</v>
      </c>
      <c r="H15" s="237" t="s">
        <v>141</v>
      </c>
      <c r="I15" s="56">
        <v>7</v>
      </c>
      <c r="J15" s="57" t="str">
        <f>VLOOKUP(I15,チーム名!$A$2:$H$15,2,1)</f>
        <v>徳島県庁サッカークラブ</v>
      </c>
      <c r="K15" s="54"/>
      <c r="L15" s="55" t="str">
        <f>G16</f>
        <v>石井フットボールクラブ</v>
      </c>
      <c r="M15" s="96"/>
      <c r="N15" s="59"/>
    </row>
    <row r="16" spans="1:14" ht="22.5" customHeight="1" x14ac:dyDescent="0.15">
      <c r="A16" s="2"/>
      <c r="B16" s="107"/>
      <c r="C16" s="341" t="s">
        <v>9</v>
      </c>
      <c r="D16" s="354"/>
      <c r="E16" s="7">
        <v>0.46180555555555558</v>
      </c>
      <c r="F16" s="10">
        <v>1</v>
      </c>
      <c r="G16" s="15" t="str">
        <f>VLOOKUP(F16,チーム名!$A$2:$H$15,2,1)</f>
        <v>石井フットボールクラブ</v>
      </c>
      <c r="H16" s="239" t="s">
        <v>142</v>
      </c>
      <c r="I16" s="12">
        <v>3</v>
      </c>
      <c r="J16" s="16" t="str">
        <f>VLOOKUP(I16,チーム名!$A$2:$H$15,2,1)</f>
        <v>N.J</v>
      </c>
      <c r="K16" s="15"/>
      <c r="L16" s="13" t="str">
        <f>G17</f>
        <v>LAZO　TOKUSHIMA　CITY　FC</v>
      </c>
      <c r="M16" s="91" t="s">
        <v>21</v>
      </c>
      <c r="N16" s="1"/>
    </row>
    <row r="17" spans="1:14" ht="22.5" customHeight="1" x14ac:dyDescent="0.15">
      <c r="A17" s="2"/>
      <c r="B17" s="181">
        <v>43639</v>
      </c>
      <c r="C17" s="341"/>
      <c r="D17" s="354"/>
      <c r="E17" s="7">
        <v>0.52777777777777779</v>
      </c>
      <c r="F17" s="10">
        <v>13</v>
      </c>
      <c r="G17" s="15" t="str">
        <f>VLOOKUP(F17,チーム名!$A$2:$H$15,2,1)</f>
        <v>LAZO　TOKUSHIMA　CITY　FC</v>
      </c>
      <c r="H17" s="239" t="s">
        <v>143</v>
      </c>
      <c r="I17" s="12">
        <v>4</v>
      </c>
      <c r="J17" s="16" t="str">
        <f>VLOOKUP(I17,チーム名!$A$2:$H$15,2,1)</f>
        <v>FC山川</v>
      </c>
      <c r="K17" s="15"/>
      <c r="L17" s="13" t="str">
        <f>+G18</f>
        <v>FC　EURO</v>
      </c>
      <c r="M17" s="91" t="s">
        <v>22</v>
      </c>
      <c r="N17" s="1"/>
    </row>
    <row r="18" spans="1:14" ht="22.5" customHeight="1" x14ac:dyDescent="0.15">
      <c r="A18" s="2"/>
      <c r="B18" s="106"/>
      <c r="C18" s="341"/>
      <c r="D18" s="354"/>
      <c r="E18" s="7">
        <v>0.59375</v>
      </c>
      <c r="F18" s="10">
        <v>9</v>
      </c>
      <c r="G18" s="15" t="str">
        <f>VLOOKUP(F18,チーム名!$A$2:$H$15,2,1)</f>
        <v>FC　EURO</v>
      </c>
      <c r="H18" s="239" t="s">
        <v>144</v>
      </c>
      <c r="I18" s="12">
        <v>6</v>
      </c>
      <c r="J18" s="16" t="str">
        <f>VLOOKUP(I18,チーム名!$A$2:$H$15,2,1)</f>
        <v>FC道楽</v>
      </c>
      <c r="K18" s="186" t="s">
        <v>112</v>
      </c>
      <c r="L18" s="187" t="str">
        <f t="shared" ref="L18" si="0">+J17</f>
        <v>FC山川</v>
      </c>
      <c r="M18" s="91"/>
      <c r="N18" s="1"/>
    </row>
    <row r="19" spans="1:14" ht="22.5" customHeight="1" thickBot="1" x14ac:dyDescent="0.2">
      <c r="A19" s="2"/>
      <c r="B19" s="50"/>
      <c r="C19" s="47"/>
      <c r="D19" s="355"/>
      <c r="E19" s="7"/>
      <c r="F19" s="43"/>
      <c r="G19" s="44"/>
      <c r="H19" s="45" t="s">
        <v>10</v>
      </c>
      <c r="I19" s="46"/>
      <c r="J19" s="49"/>
      <c r="K19" s="189"/>
      <c r="L19" s="194"/>
      <c r="M19" s="95"/>
      <c r="N19" s="85"/>
    </row>
    <row r="20" spans="1:14" ht="22.5" customHeight="1" x14ac:dyDescent="0.15">
      <c r="A20" s="2"/>
      <c r="B20" s="104" t="s">
        <v>23</v>
      </c>
      <c r="C20" s="349" t="s">
        <v>9</v>
      </c>
      <c r="D20" s="353" t="str">
        <f>+G20</f>
        <v>土竜</v>
      </c>
      <c r="E20" s="52">
        <v>0.39583333333333331</v>
      </c>
      <c r="F20" s="53">
        <v>5</v>
      </c>
      <c r="G20" s="202" t="str">
        <f>VLOOKUP(F20,チーム名!$A$2:$H$15,2,1)</f>
        <v>土竜</v>
      </c>
      <c r="H20" s="237" t="s">
        <v>118</v>
      </c>
      <c r="I20" s="203">
        <v>10</v>
      </c>
      <c r="J20" s="204" t="str">
        <f>VLOOKUP(I20,チーム名!$A$2:$H$15,2,1)</f>
        <v>alma美馬SC</v>
      </c>
      <c r="K20" s="202"/>
      <c r="L20" s="205" t="str">
        <f>+G21</f>
        <v>FC暁</v>
      </c>
      <c r="M20" s="96"/>
      <c r="N20" s="85"/>
    </row>
    <row r="21" spans="1:14" ht="22.5" customHeight="1" x14ac:dyDescent="0.15">
      <c r="A21" s="2"/>
      <c r="B21" s="107"/>
      <c r="C21" s="341"/>
      <c r="D21" s="354"/>
      <c r="E21" s="7">
        <v>0.46180555555555558</v>
      </c>
      <c r="F21" s="8">
        <v>11</v>
      </c>
      <c r="G21" s="206" t="str">
        <f>VLOOKUP(F21,チーム名!$A$2:$H$15,2,1)</f>
        <v>FC暁</v>
      </c>
      <c r="H21" s="239" t="s">
        <v>145</v>
      </c>
      <c r="I21" s="207">
        <v>4</v>
      </c>
      <c r="J21" s="208" t="str">
        <f>VLOOKUP(I21,チーム名!$A$2:$H$15,2,1)</f>
        <v>FC山川</v>
      </c>
      <c r="K21" s="206"/>
      <c r="L21" s="209" t="str">
        <f>+G22</f>
        <v>リベルテ阿波</v>
      </c>
      <c r="M21" s="91" t="s">
        <v>24</v>
      </c>
      <c r="N21" s="59"/>
    </row>
    <row r="22" spans="1:14" ht="22.5" customHeight="1" x14ac:dyDescent="0.15">
      <c r="A22" s="2"/>
      <c r="B22" s="181">
        <v>43646</v>
      </c>
      <c r="C22" s="341"/>
      <c r="D22" s="354"/>
      <c r="E22" s="7">
        <v>0.52777777777777779</v>
      </c>
      <c r="F22" s="10">
        <v>12</v>
      </c>
      <c r="G22" s="206" t="str">
        <f>VLOOKUP(F22,チーム名!$A$2:$H$15,2,1)</f>
        <v>リベルテ阿波</v>
      </c>
      <c r="H22" s="239" t="s">
        <v>146</v>
      </c>
      <c r="I22" s="207">
        <v>3</v>
      </c>
      <c r="J22" s="208" t="str">
        <f>VLOOKUP(I22,チーム名!$A$2:$H$15,2,1)</f>
        <v>N.J</v>
      </c>
      <c r="K22" s="206"/>
      <c r="L22" s="209" t="str">
        <f>+G23</f>
        <v>LAZO　TOKUSHIMA　CITY　FC</v>
      </c>
      <c r="M22" s="91" t="s">
        <v>25</v>
      </c>
      <c r="N22" s="59"/>
    </row>
    <row r="23" spans="1:14" ht="22.5" customHeight="1" x14ac:dyDescent="0.15">
      <c r="A23" s="2"/>
      <c r="B23" s="107"/>
      <c r="C23" s="341"/>
      <c r="D23" s="354"/>
      <c r="E23" s="7">
        <v>0.59375</v>
      </c>
      <c r="F23" s="10">
        <v>13</v>
      </c>
      <c r="G23" s="15" t="str">
        <f>VLOOKUP(F23,チーム名!$A$2:$H$15,2,1)</f>
        <v>LAZO　TOKUSHIMA　CITY　FC</v>
      </c>
      <c r="H23" s="239" t="s">
        <v>147</v>
      </c>
      <c r="I23" s="12">
        <v>2</v>
      </c>
      <c r="J23" s="16" t="str">
        <f>VLOOKUP(I23,チーム名!$A$2:$H$15,2,1)</f>
        <v>Ｂｏａ　ｓｏｒｔｅ</v>
      </c>
      <c r="K23" s="186" t="s">
        <v>112</v>
      </c>
      <c r="L23" s="200" t="str">
        <f>+J22</f>
        <v>N.J</v>
      </c>
      <c r="M23" s="91"/>
      <c r="N23" s="1"/>
    </row>
    <row r="24" spans="1:14" ht="22.5" customHeight="1" thickBot="1" x14ac:dyDescent="0.2">
      <c r="A24" s="2"/>
      <c r="B24" s="50"/>
      <c r="C24" s="342"/>
      <c r="D24" s="355"/>
      <c r="E24" s="42"/>
      <c r="F24" s="110"/>
      <c r="G24" s="112"/>
      <c r="H24" s="116" t="s">
        <v>10</v>
      </c>
      <c r="I24" s="117"/>
      <c r="J24" s="118"/>
      <c r="K24" s="189"/>
      <c r="L24" s="194"/>
      <c r="M24" s="94"/>
      <c r="N24" s="1"/>
    </row>
    <row r="25" spans="1:14" ht="22.5" customHeight="1" x14ac:dyDescent="0.15">
      <c r="A25" s="58"/>
      <c r="B25" s="105" t="s">
        <v>26</v>
      </c>
      <c r="C25" s="51"/>
      <c r="D25" s="353" t="str">
        <f>+G25</f>
        <v>徳島県庁サッカークラブ</v>
      </c>
      <c r="E25" s="52">
        <v>0.39583333333333331</v>
      </c>
      <c r="F25" s="53">
        <v>7</v>
      </c>
      <c r="G25" s="54" t="str">
        <f>VLOOKUP(F25,チーム名!$A$2:$H$15,2,1)</f>
        <v>徳島県庁サッカークラブ</v>
      </c>
      <c r="H25" s="237" t="s">
        <v>150</v>
      </c>
      <c r="I25" s="56">
        <v>6</v>
      </c>
      <c r="J25" s="57" t="str">
        <f>VLOOKUP(I25,チーム名!$A$2:$H$15,2,1)</f>
        <v>FC道楽</v>
      </c>
      <c r="K25" s="54"/>
      <c r="L25" s="55" t="str">
        <f>+G26</f>
        <v>FC侍</v>
      </c>
      <c r="M25" s="99"/>
      <c r="N25" s="59"/>
    </row>
    <row r="26" spans="1:14" ht="22.5" customHeight="1" x14ac:dyDescent="0.15">
      <c r="A26" s="58"/>
      <c r="B26" s="107"/>
      <c r="C26" s="14"/>
      <c r="D26" s="354"/>
      <c r="E26" s="7">
        <v>0.46180555555555558</v>
      </c>
      <c r="F26" s="8">
        <v>8</v>
      </c>
      <c r="G26" s="15" t="str">
        <f>VLOOKUP(F26,チーム名!$A$2:$H$15,2,1)</f>
        <v>FC侍</v>
      </c>
      <c r="H26" s="239" t="s">
        <v>151</v>
      </c>
      <c r="I26" s="12">
        <v>5</v>
      </c>
      <c r="J26" s="16" t="str">
        <f>VLOOKUP(I26,チーム名!$A$2:$H$15,2,1)</f>
        <v>土竜</v>
      </c>
      <c r="K26" s="15"/>
      <c r="L26" s="13" t="str">
        <f>+G27</f>
        <v>FC山川</v>
      </c>
      <c r="M26" s="91" t="s">
        <v>27</v>
      </c>
      <c r="N26" s="59"/>
    </row>
    <row r="27" spans="1:14" ht="22.5" customHeight="1" x14ac:dyDescent="0.15">
      <c r="A27" s="2"/>
      <c r="B27" s="181">
        <v>43660</v>
      </c>
      <c r="C27" s="180" t="s">
        <v>9</v>
      </c>
      <c r="D27" s="354"/>
      <c r="E27" s="7">
        <v>0.52777777777777779</v>
      </c>
      <c r="F27" s="10">
        <v>4</v>
      </c>
      <c r="G27" s="15" t="str">
        <f>VLOOKUP(F27,チーム名!$A$2:$H$15,2,1)</f>
        <v>FC山川</v>
      </c>
      <c r="H27" s="239" t="s">
        <v>152</v>
      </c>
      <c r="I27" s="12">
        <v>9</v>
      </c>
      <c r="J27" s="16" t="str">
        <f>VLOOKUP(I27,チーム名!$A$2:$H$15,2,1)</f>
        <v>FC　EURO</v>
      </c>
      <c r="K27" s="15"/>
      <c r="L27" s="13" t="str">
        <f>+G28</f>
        <v>alma美馬SC</v>
      </c>
      <c r="M27" s="91" t="s">
        <v>28</v>
      </c>
      <c r="N27" s="1"/>
    </row>
    <row r="28" spans="1:14" ht="22.5" customHeight="1" x14ac:dyDescent="0.15">
      <c r="A28" s="2"/>
      <c r="B28" s="121"/>
      <c r="C28" s="19"/>
      <c r="D28" s="354"/>
      <c r="E28" s="7">
        <v>0.59375</v>
      </c>
      <c r="F28" s="10">
        <v>10</v>
      </c>
      <c r="G28" s="15" t="str">
        <f>VLOOKUP(F28,チーム名!$A$2:$H$15,2,1)</f>
        <v>alma美馬SC</v>
      </c>
      <c r="H28" s="239" t="s">
        <v>153</v>
      </c>
      <c r="I28" s="12">
        <v>3</v>
      </c>
      <c r="J28" s="16" t="str">
        <f>VLOOKUP(I28,チーム名!$A$2:$H$15,2,1)</f>
        <v>N.J</v>
      </c>
      <c r="K28" s="186" t="s">
        <v>112</v>
      </c>
      <c r="L28" s="200" t="str">
        <f>+J27</f>
        <v>FC　EURO</v>
      </c>
      <c r="M28" s="91"/>
      <c r="N28" s="1"/>
    </row>
    <row r="29" spans="1:14" ht="22.5" customHeight="1" thickBot="1" x14ac:dyDescent="0.2">
      <c r="A29" s="2"/>
      <c r="B29" s="50"/>
      <c r="C29" s="47"/>
      <c r="D29" s="355"/>
      <c r="E29" s="42"/>
      <c r="F29" s="110"/>
      <c r="G29" s="112"/>
      <c r="H29" s="45" t="s">
        <v>10</v>
      </c>
      <c r="I29" s="46"/>
      <c r="J29" s="49"/>
      <c r="K29" s="195"/>
      <c r="L29" s="194"/>
      <c r="M29" s="113"/>
      <c r="N29" s="1"/>
    </row>
    <row r="30" spans="1:14" ht="22.5" customHeight="1" x14ac:dyDescent="0.15">
      <c r="A30" s="2"/>
      <c r="B30" s="104" t="s">
        <v>29</v>
      </c>
      <c r="C30" s="341" t="s">
        <v>17</v>
      </c>
      <c r="D30" s="351" t="str">
        <f>G30</f>
        <v>リベルテ阿波</v>
      </c>
      <c r="E30" s="210">
        <v>0.38541666666666669</v>
      </c>
      <c r="F30" s="211">
        <v>12</v>
      </c>
      <c r="G30" s="202" t="str">
        <f>VLOOKUP(F30,チーム名!$A$2:$H$15,2,1)</f>
        <v>リベルテ阿波</v>
      </c>
      <c r="H30" s="259" t="s">
        <v>161</v>
      </c>
      <c r="I30" s="203">
        <v>13</v>
      </c>
      <c r="J30" s="204" t="str">
        <f>VLOOKUP(I30,チーム名!$A$2:$H$15,2,1)</f>
        <v>LAZO　TOKUSHIMA　CITY　FC</v>
      </c>
      <c r="K30" s="54"/>
      <c r="L30" s="55" t="str">
        <f>+G31</f>
        <v>FC暁</v>
      </c>
      <c r="M30" s="91"/>
      <c r="N30" s="1"/>
    </row>
    <row r="31" spans="1:14" ht="22.5" customHeight="1" x14ac:dyDescent="0.15">
      <c r="A31" s="2"/>
      <c r="B31" s="107"/>
      <c r="C31" s="341"/>
      <c r="D31" s="351"/>
      <c r="E31" s="212">
        <v>0.4513888888888889</v>
      </c>
      <c r="F31" s="213">
        <v>11</v>
      </c>
      <c r="G31" s="206" t="str">
        <f>VLOOKUP(F31,チーム名!$A$2:$H$15,2,1)</f>
        <v>FC暁</v>
      </c>
      <c r="H31" s="239" t="s">
        <v>162</v>
      </c>
      <c r="I31" s="207">
        <v>1</v>
      </c>
      <c r="J31" s="208" t="str">
        <f>VLOOKUP(I31,チーム名!$A$2:$H$15,2,1)</f>
        <v>石井フットボールクラブ</v>
      </c>
      <c r="K31" s="15"/>
      <c r="L31" s="13" t="str">
        <f>+G32</f>
        <v>Ｂｏａ　ｓｏｒｔｅ</v>
      </c>
      <c r="M31" s="91" t="s">
        <v>30</v>
      </c>
      <c r="N31" s="1"/>
    </row>
    <row r="32" spans="1:14" ht="22.5" customHeight="1" x14ac:dyDescent="0.15">
      <c r="A32" s="2"/>
      <c r="B32" s="339">
        <v>43681</v>
      </c>
      <c r="C32" s="341"/>
      <c r="D32" s="351"/>
      <c r="E32" s="212">
        <v>0.51736111111111105</v>
      </c>
      <c r="F32" s="214">
        <v>2</v>
      </c>
      <c r="G32" s="206" t="str">
        <f>VLOOKUP(F32,チーム名!$A$2:$H$15,2,1)</f>
        <v>Ｂｏａ　ｓｏｒｔｅ</v>
      </c>
      <c r="H32" s="239" t="s">
        <v>162</v>
      </c>
      <c r="I32" s="207">
        <v>10</v>
      </c>
      <c r="J32" s="208" t="str">
        <f>VLOOKUP(I32,チーム名!$A$2:$H$15,2,1)</f>
        <v>alma美馬SC</v>
      </c>
      <c r="K32" s="15"/>
      <c r="L32" s="13" t="str">
        <f>+G33</f>
        <v>N.J</v>
      </c>
      <c r="M32" s="91" t="s">
        <v>31</v>
      </c>
      <c r="N32" s="1"/>
    </row>
    <row r="33" spans="1:14" ht="22.5" customHeight="1" x14ac:dyDescent="0.15">
      <c r="A33" s="58"/>
      <c r="B33" s="339"/>
      <c r="C33" s="341"/>
      <c r="D33" s="351"/>
      <c r="E33" s="212">
        <v>0.58333333333333337</v>
      </c>
      <c r="F33" s="214">
        <v>3</v>
      </c>
      <c r="G33" s="206" t="str">
        <f>VLOOKUP(F33,チーム名!$A$2:$H$15,2,1)</f>
        <v>N.J</v>
      </c>
      <c r="H33" s="239" t="s">
        <v>163</v>
      </c>
      <c r="I33" s="207">
        <v>9</v>
      </c>
      <c r="J33" s="208" t="str">
        <f>VLOOKUP(I33,チーム名!$A$2:$H$15,2,1)</f>
        <v>FC　EURO</v>
      </c>
      <c r="K33" s="15"/>
      <c r="L33" s="13" t="str">
        <f>+G34</f>
        <v>FC山川</v>
      </c>
      <c r="M33" s="91"/>
      <c r="N33" s="59"/>
    </row>
    <row r="34" spans="1:14" ht="22.5" customHeight="1" x14ac:dyDescent="0.15">
      <c r="A34" s="58"/>
      <c r="B34" s="107"/>
      <c r="C34" s="341"/>
      <c r="D34" s="351"/>
      <c r="E34" s="212">
        <v>0.64930555555555558</v>
      </c>
      <c r="F34" s="214">
        <v>4</v>
      </c>
      <c r="G34" s="206" t="str">
        <f>VLOOKUP(F34,チーム名!$A$2:$H$15,2,1)</f>
        <v>FC山川</v>
      </c>
      <c r="H34" s="239" t="s">
        <v>164</v>
      </c>
      <c r="I34" s="207">
        <v>8</v>
      </c>
      <c r="J34" s="208" t="str">
        <f>VLOOKUP(I34,チーム名!$A$2:$H$15,2,1)</f>
        <v>FC侍</v>
      </c>
      <c r="K34" s="15"/>
      <c r="L34" s="13" t="str">
        <f>+G35</f>
        <v>土竜</v>
      </c>
      <c r="M34" s="91"/>
      <c r="N34" s="59"/>
    </row>
    <row r="35" spans="1:14" ht="22.5" customHeight="1" thickBot="1" x14ac:dyDescent="0.2">
      <c r="A35" s="58"/>
      <c r="B35" s="107"/>
      <c r="C35" s="341"/>
      <c r="D35" s="351"/>
      <c r="E35" s="212">
        <v>0.71527777777777779</v>
      </c>
      <c r="F35" s="214">
        <v>5</v>
      </c>
      <c r="G35" s="206" t="str">
        <f>VLOOKUP(F35,チーム名!$A$2:$H$15,2,1)</f>
        <v>土竜</v>
      </c>
      <c r="H35" s="239" t="s">
        <v>165</v>
      </c>
      <c r="I35" s="207">
        <v>7</v>
      </c>
      <c r="J35" s="208" t="str">
        <f>VLOOKUP(I35,チーム名!$A$2:$H$15,2,1)</f>
        <v>徳島県庁サッカークラブ</v>
      </c>
      <c r="K35" s="191" t="s">
        <v>15</v>
      </c>
      <c r="L35" s="108" t="str">
        <f>+J34</f>
        <v>FC侍</v>
      </c>
      <c r="M35" s="91"/>
      <c r="N35" s="59"/>
    </row>
    <row r="36" spans="1:14" ht="22.5" customHeight="1" x14ac:dyDescent="0.15">
      <c r="A36" s="58"/>
      <c r="B36" s="105" t="s">
        <v>32</v>
      </c>
      <c r="C36" s="353" t="s">
        <v>17</v>
      </c>
      <c r="D36" s="371" t="s">
        <v>173</v>
      </c>
      <c r="E36" s="52">
        <v>0.38541666666666669</v>
      </c>
      <c r="F36" s="53">
        <v>5</v>
      </c>
      <c r="G36" s="376" t="s">
        <v>169</v>
      </c>
      <c r="H36" s="377"/>
      <c r="I36" s="377"/>
      <c r="J36" s="377"/>
      <c r="K36" s="377"/>
      <c r="L36" s="378"/>
      <c r="M36" s="99"/>
      <c r="N36" s="59"/>
    </row>
    <row r="37" spans="1:14" ht="22.5" customHeight="1" x14ac:dyDescent="0.15">
      <c r="A37" s="58"/>
      <c r="B37" s="107"/>
      <c r="C37" s="369"/>
      <c r="D37" s="354"/>
      <c r="E37" s="7">
        <v>0.4513888888888889</v>
      </c>
      <c r="F37" s="8">
        <v>6</v>
      </c>
      <c r="G37" s="15" t="str">
        <f>VLOOKUP(F37,チーム名!$A$2:$H$15,2,1)</f>
        <v>FC道楽</v>
      </c>
      <c r="H37" s="239" t="s">
        <v>174</v>
      </c>
      <c r="I37" s="12">
        <v>3</v>
      </c>
      <c r="J37" s="16" t="str">
        <f>VLOOKUP(I37,チーム名!$A$2:$H$15,2,1)</f>
        <v>N.J</v>
      </c>
      <c r="K37" s="15"/>
      <c r="L37" s="13" t="str">
        <f>+G38</f>
        <v>徳島県庁サッカークラブ</v>
      </c>
      <c r="M37" s="91" t="s">
        <v>33</v>
      </c>
      <c r="N37" s="59"/>
    </row>
    <row r="38" spans="1:14" ht="22.5" customHeight="1" x14ac:dyDescent="0.15">
      <c r="A38" s="2"/>
      <c r="B38" s="181">
        <v>43695</v>
      </c>
      <c r="C38" s="369"/>
      <c r="D38" s="354"/>
      <c r="E38" s="7">
        <v>0.51736111111111105</v>
      </c>
      <c r="F38" s="10">
        <v>7</v>
      </c>
      <c r="G38" s="15" t="str">
        <f>VLOOKUP(F38,チーム名!$A$2:$H$15,2,1)</f>
        <v>徳島県庁サッカークラブ</v>
      </c>
      <c r="H38" s="239" t="s">
        <v>175</v>
      </c>
      <c r="I38" s="12">
        <v>2</v>
      </c>
      <c r="J38" s="16" t="str">
        <f>VLOOKUP(I38,チーム名!$A$2:$H$15,2,1)</f>
        <v>Ｂｏａ　ｓｏｒｔｅ</v>
      </c>
      <c r="K38" s="15"/>
      <c r="L38" s="13" t="str">
        <f>+G39</f>
        <v>FC侍</v>
      </c>
      <c r="M38" s="91" t="s">
        <v>34</v>
      </c>
      <c r="N38" s="1"/>
    </row>
    <row r="39" spans="1:14" ht="22.5" customHeight="1" x14ac:dyDescent="0.15">
      <c r="A39" s="2"/>
      <c r="B39" s="121"/>
      <c r="C39" s="369"/>
      <c r="D39" s="354"/>
      <c r="E39" s="7">
        <v>0.58333333333333337</v>
      </c>
      <c r="F39" s="10">
        <v>8</v>
      </c>
      <c r="G39" s="15" t="str">
        <f>VLOOKUP(F39,チーム名!$A$2:$H$15,2,1)</f>
        <v>FC侍</v>
      </c>
      <c r="H39" s="239" t="s">
        <v>176</v>
      </c>
      <c r="I39" s="12">
        <v>1</v>
      </c>
      <c r="J39" s="16" t="str">
        <f>VLOOKUP(I39,チーム名!$A$2:$H$15,2,1)</f>
        <v>石井フットボールクラブ</v>
      </c>
      <c r="K39" s="186" t="s">
        <v>112</v>
      </c>
      <c r="L39" s="200" t="str">
        <f>+J38</f>
        <v>Ｂｏａ　ｓｏｒｔｅ</v>
      </c>
      <c r="M39" s="91"/>
      <c r="N39" s="1"/>
    </row>
    <row r="40" spans="1:14" ht="22.5" customHeight="1" thickBot="1" x14ac:dyDescent="0.2">
      <c r="A40" s="2"/>
      <c r="B40" s="50"/>
      <c r="C40" s="370"/>
      <c r="D40" s="355"/>
      <c r="E40" s="42"/>
      <c r="F40" s="110"/>
      <c r="G40" s="112"/>
      <c r="H40" s="45" t="s">
        <v>10</v>
      </c>
      <c r="I40" s="46"/>
      <c r="J40" s="49"/>
      <c r="K40" s="189"/>
      <c r="L40" s="194"/>
      <c r="M40" s="113"/>
      <c r="N40" s="1"/>
    </row>
    <row r="41" spans="1:14" ht="22.5" customHeight="1" x14ac:dyDescent="0.15">
      <c r="A41" s="2"/>
      <c r="B41" s="105" t="s">
        <v>35</v>
      </c>
      <c r="C41" s="349" t="s">
        <v>9</v>
      </c>
      <c r="D41" s="353" t="str">
        <f>+G41</f>
        <v>Ｂｏａ　ｓｏｒｔｅ</v>
      </c>
      <c r="E41" s="52">
        <v>0.39583333333333331</v>
      </c>
      <c r="F41" s="53">
        <v>2</v>
      </c>
      <c r="G41" s="162" t="str">
        <f>VLOOKUP(F41,チーム名!$A$2:$H$15,2,1)</f>
        <v>Ｂｏａ　ｓｏｒｔｅ</v>
      </c>
      <c r="H41" s="273" t="s">
        <v>179</v>
      </c>
      <c r="I41" s="160">
        <v>11</v>
      </c>
      <c r="J41" s="163" t="str">
        <f>VLOOKUP(I41,チーム名!$A$2:$H$15,2,1)</f>
        <v>FC暁</v>
      </c>
      <c r="K41" s="54"/>
      <c r="L41" s="55" t="str">
        <f>+G42</f>
        <v>リベルテ阿波</v>
      </c>
      <c r="M41" s="96"/>
      <c r="N41" s="1"/>
    </row>
    <row r="42" spans="1:14" ht="22.5" customHeight="1" x14ac:dyDescent="0.15">
      <c r="A42" s="2"/>
      <c r="B42" s="107"/>
      <c r="C42" s="341"/>
      <c r="D42" s="354"/>
      <c r="E42" s="7">
        <v>0.46180555555555558</v>
      </c>
      <c r="F42" s="8">
        <v>12</v>
      </c>
      <c r="G42" s="15" t="str">
        <f>VLOOKUP(F42,チーム名!$A$2:$H$15,2,1)</f>
        <v>リベルテ阿波</v>
      </c>
      <c r="H42" s="239" t="s">
        <v>180</v>
      </c>
      <c r="I42" s="12">
        <v>1</v>
      </c>
      <c r="J42" s="16" t="str">
        <f>VLOOKUP(I42,チーム名!$A$2:$H$15,2,1)</f>
        <v>石井フットボールクラブ</v>
      </c>
      <c r="K42" s="15"/>
      <c r="L42" s="13" t="str">
        <f>+G43</f>
        <v>FC道楽</v>
      </c>
      <c r="M42" s="91" t="s">
        <v>36</v>
      </c>
      <c r="N42" s="85"/>
    </row>
    <row r="43" spans="1:14" ht="22.5" customHeight="1" x14ac:dyDescent="0.15">
      <c r="A43" s="2"/>
      <c r="B43" s="181">
        <v>43702</v>
      </c>
      <c r="C43" s="341"/>
      <c r="D43" s="354"/>
      <c r="E43" s="7">
        <v>0.52777777777777779</v>
      </c>
      <c r="F43" s="10">
        <v>6</v>
      </c>
      <c r="G43" s="17" t="str">
        <f>VLOOKUP(F43,チーム名!$A$2:$H$15,2,1)</f>
        <v>FC道楽</v>
      </c>
      <c r="H43" s="274" t="s">
        <v>181</v>
      </c>
      <c r="I43" s="161">
        <v>5</v>
      </c>
      <c r="J43" s="34" t="str">
        <f>VLOOKUP(I43,チーム名!$A$2:$H$15,2,1)</f>
        <v>土竜</v>
      </c>
      <c r="K43" s="15"/>
      <c r="L43" s="13" t="str">
        <f>+G44</f>
        <v>徳島県庁サッカークラブ</v>
      </c>
      <c r="M43" s="91" t="s">
        <v>37</v>
      </c>
      <c r="N43" s="85"/>
    </row>
    <row r="44" spans="1:14" ht="22.5" customHeight="1" x14ac:dyDescent="0.15">
      <c r="A44" s="2"/>
      <c r="B44" s="121"/>
      <c r="C44" s="341"/>
      <c r="D44" s="354"/>
      <c r="E44" s="7">
        <v>0.59375</v>
      </c>
      <c r="F44" s="10">
        <v>7</v>
      </c>
      <c r="G44" s="15" t="str">
        <f>VLOOKUP(F44,チーム名!$A$2:$H$15,2,1)</f>
        <v>徳島県庁サッカークラブ</v>
      </c>
      <c r="H44" s="239" t="s">
        <v>182</v>
      </c>
      <c r="I44" s="12">
        <v>4</v>
      </c>
      <c r="J44" s="16" t="str">
        <f>VLOOKUP(I44,チーム名!$A$2:$H$15,2,1)</f>
        <v>FC山川</v>
      </c>
      <c r="K44" s="192" t="s">
        <v>112</v>
      </c>
      <c r="L44" s="200" t="str">
        <f>J43</f>
        <v>土竜</v>
      </c>
      <c r="M44" s="91"/>
      <c r="N44" s="59"/>
    </row>
    <row r="45" spans="1:14" ht="22.5" customHeight="1" thickBot="1" x14ac:dyDescent="0.2">
      <c r="A45" s="2"/>
      <c r="B45" s="164"/>
      <c r="C45" s="342"/>
      <c r="D45" s="355"/>
      <c r="E45" s="42"/>
      <c r="F45" s="110"/>
      <c r="G45" s="112"/>
      <c r="H45" s="116"/>
      <c r="I45" s="117"/>
      <c r="J45" s="118"/>
      <c r="K45" s="195"/>
      <c r="L45" s="194"/>
      <c r="M45" s="94"/>
      <c r="N45" s="59"/>
    </row>
    <row r="46" spans="1:14" ht="22.5" customHeight="1" x14ac:dyDescent="0.15">
      <c r="A46" s="2"/>
      <c r="B46" s="104" t="s">
        <v>38</v>
      </c>
      <c r="C46" s="349" t="s">
        <v>9</v>
      </c>
      <c r="D46" s="353" t="str">
        <f>+G46</f>
        <v>FC侍</v>
      </c>
      <c r="E46" s="20">
        <v>0.39583333333333331</v>
      </c>
      <c r="F46" s="8">
        <v>8</v>
      </c>
      <c r="G46" s="17" t="str">
        <f>VLOOKUP(F46,チーム名!$A$2:$H$15,2,1)</f>
        <v>FC侍</v>
      </c>
      <c r="H46" s="273" t="s">
        <v>183</v>
      </c>
      <c r="I46" s="161">
        <v>3</v>
      </c>
      <c r="J46" s="34" t="str">
        <f>VLOOKUP(I46,チーム名!$A$2:$H$15,2,1)</f>
        <v>N.J</v>
      </c>
      <c r="K46" s="9"/>
      <c r="L46" s="48" t="str">
        <f>+G47</f>
        <v>FC　EURO</v>
      </c>
      <c r="M46" s="91"/>
      <c r="N46" s="1"/>
    </row>
    <row r="47" spans="1:14" ht="22.5" customHeight="1" x14ac:dyDescent="0.15">
      <c r="A47" s="2"/>
      <c r="B47" s="107"/>
      <c r="C47" s="341"/>
      <c r="D47" s="354"/>
      <c r="E47" s="7">
        <v>0.46180555555555558</v>
      </c>
      <c r="F47" s="8">
        <v>9</v>
      </c>
      <c r="G47" s="15" t="str">
        <f>VLOOKUP(F47,チーム名!$A$2:$H$15,2,1)</f>
        <v>FC　EURO</v>
      </c>
      <c r="H47" s="239" t="s">
        <v>142</v>
      </c>
      <c r="I47" s="12">
        <v>2</v>
      </c>
      <c r="J47" s="16" t="str">
        <f>VLOOKUP(I47,チーム名!$A$2:$H$15,2,1)</f>
        <v>Ｂｏａ　ｓｏｒｔｅ</v>
      </c>
      <c r="K47" s="15"/>
      <c r="L47" s="13" t="str">
        <f>+G48</f>
        <v>alma美馬SC</v>
      </c>
      <c r="M47" s="91" t="s">
        <v>39</v>
      </c>
      <c r="N47" s="85"/>
    </row>
    <row r="48" spans="1:14" ht="22.5" customHeight="1" x14ac:dyDescent="0.15">
      <c r="A48" s="2"/>
      <c r="B48" s="339">
        <v>43709</v>
      </c>
      <c r="C48" s="341"/>
      <c r="D48" s="354"/>
      <c r="E48" s="7">
        <v>0.52777777777777779</v>
      </c>
      <c r="F48" s="10">
        <v>10</v>
      </c>
      <c r="G48" s="17" t="str">
        <f>VLOOKUP(F48,チーム名!$A$2:$H$15,2,1)</f>
        <v>alma美馬SC</v>
      </c>
      <c r="H48" s="274" t="s">
        <v>151</v>
      </c>
      <c r="I48" s="161">
        <v>1</v>
      </c>
      <c r="J48" s="34" t="str">
        <f>VLOOKUP(I48,チーム名!$A$2:$H$15,2,1)</f>
        <v>石井フットボールクラブ</v>
      </c>
      <c r="K48" s="15"/>
      <c r="L48" s="13" t="str">
        <f>+G49</f>
        <v>FC暁</v>
      </c>
      <c r="M48" s="91" t="s">
        <v>40</v>
      </c>
      <c r="N48" s="85"/>
    </row>
    <row r="49" spans="1:14" ht="22.5" customHeight="1" x14ac:dyDescent="0.15">
      <c r="A49" s="2"/>
      <c r="B49" s="339"/>
      <c r="C49" s="341"/>
      <c r="D49" s="354"/>
      <c r="E49" s="7">
        <v>0.59375</v>
      </c>
      <c r="F49" s="10">
        <v>11</v>
      </c>
      <c r="G49" s="15" t="str">
        <f>VLOOKUP(F49,チーム名!$A$2:$H$15,2,1)</f>
        <v>FC暁</v>
      </c>
      <c r="H49" s="239" t="s">
        <v>184</v>
      </c>
      <c r="I49" s="12">
        <v>13</v>
      </c>
      <c r="J49" s="16" t="str">
        <f>VLOOKUP(I49,チーム名!$A$2:$H$15,2,1)</f>
        <v>LAZO　TOKUSHIMA　CITY　FC</v>
      </c>
      <c r="K49" s="201" t="s">
        <v>112</v>
      </c>
      <c r="L49" s="193" t="str">
        <f>J48</f>
        <v>石井フットボールクラブ</v>
      </c>
      <c r="M49" s="91"/>
      <c r="N49" s="59"/>
    </row>
    <row r="50" spans="1:14" ht="22.5" customHeight="1" x14ac:dyDescent="0.15">
      <c r="A50" s="2"/>
      <c r="B50" s="107"/>
      <c r="C50" s="341"/>
      <c r="D50" s="354"/>
      <c r="E50" s="165"/>
      <c r="F50" s="166"/>
      <c r="G50" s="167"/>
      <c r="H50" s="168" t="s">
        <v>10</v>
      </c>
      <c r="I50" s="169"/>
      <c r="J50" s="170"/>
      <c r="K50" s="196"/>
      <c r="L50" s="197"/>
      <c r="M50" s="91"/>
      <c r="N50" s="1"/>
    </row>
    <row r="51" spans="1:14" ht="22.5" customHeight="1" thickBot="1" x14ac:dyDescent="0.2">
      <c r="A51" s="2"/>
      <c r="B51" s="50"/>
      <c r="C51" s="372"/>
      <c r="D51" s="370"/>
      <c r="E51" s="171">
        <v>0.77083333333333337</v>
      </c>
      <c r="F51" s="373" t="s">
        <v>41</v>
      </c>
      <c r="G51" s="374"/>
      <c r="H51" s="374"/>
      <c r="I51" s="374"/>
      <c r="J51" s="374"/>
      <c r="K51" s="374"/>
      <c r="L51" s="375"/>
      <c r="M51" s="94"/>
      <c r="N51" s="1"/>
    </row>
    <row r="52" spans="1:14" ht="32.25" customHeight="1" x14ac:dyDescent="0.15">
      <c r="A52" s="2"/>
      <c r="B52" s="105" t="s">
        <v>42</v>
      </c>
      <c r="C52" s="291" t="s">
        <v>200</v>
      </c>
      <c r="D52" s="280" t="s">
        <v>208</v>
      </c>
      <c r="E52" s="297" t="s">
        <v>218</v>
      </c>
      <c r="F52" s="298">
        <v>12</v>
      </c>
      <c r="G52" s="299" t="s">
        <v>195</v>
      </c>
      <c r="H52" s="300" t="s">
        <v>226</v>
      </c>
      <c r="I52" s="301">
        <v>11</v>
      </c>
      <c r="J52" s="302" t="s">
        <v>196</v>
      </c>
      <c r="K52" s="379" t="s">
        <v>18</v>
      </c>
      <c r="L52" s="380"/>
      <c r="M52" s="96"/>
      <c r="N52" s="1"/>
    </row>
    <row r="53" spans="1:14" ht="28.5" customHeight="1" x14ac:dyDescent="0.15">
      <c r="A53" s="2"/>
      <c r="B53" s="345" t="s">
        <v>207</v>
      </c>
      <c r="C53" s="343" t="s">
        <v>199</v>
      </c>
      <c r="D53" s="381" t="s">
        <v>219</v>
      </c>
      <c r="E53" s="303">
        <v>0.46180555555555558</v>
      </c>
      <c r="F53" s="304">
        <v>13</v>
      </c>
      <c r="G53" s="305" t="str">
        <f>VLOOKUP(F53,[1]チーム名!$A$2:$H$15,2,1)</f>
        <v>LAZO　TOKUSHIMA　CITY　FC</v>
      </c>
      <c r="H53" s="321" t="s">
        <v>151</v>
      </c>
      <c r="I53" s="306">
        <v>10</v>
      </c>
      <c r="J53" s="307" t="str">
        <f>VLOOKUP(I53,[1]チーム名!$A$2:$H$15,2,1)</f>
        <v>alma美馬SC</v>
      </c>
      <c r="K53" s="305"/>
      <c r="L53" s="308" t="str">
        <f>+G54</f>
        <v>石井フットボールクラブ</v>
      </c>
      <c r="M53" s="91" t="s">
        <v>189</v>
      </c>
      <c r="N53" s="1"/>
    </row>
    <row r="54" spans="1:14" ht="30" customHeight="1" x14ac:dyDescent="0.15">
      <c r="A54" s="2"/>
      <c r="B54" s="346"/>
      <c r="C54" s="344"/>
      <c r="D54" s="369"/>
      <c r="E54" s="281">
        <v>0.52777777777777779</v>
      </c>
      <c r="F54" s="214">
        <v>1</v>
      </c>
      <c r="G54" s="206" t="str">
        <f>VLOOKUP(F54,[1]チーム名!$A$2:$H$15,2,1)</f>
        <v>石井フットボールクラブ</v>
      </c>
      <c r="H54" s="239" t="s">
        <v>162</v>
      </c>
      <c r="I54" s="207">
        <v>9</v>
      </c>
      <c r="J54" s="208" t="str">
        <f>VLOOKUP(I54,[1]チーム名!$A$2:$H$15,2,1)</f>
        <v>FC　EURO</v>
      </c>
      <c r="K54" s="206"/>
      <c r="L54" s="292" t="s">
        <v>190</v>
      </c>
      <c r="M54" s="91" t="s">
        <v>44</v>
      </c>
      <c r="N54" s="1"/>
    </row>
    <row r="55" spans="1:14" ht="22.5" customHeight="1" x14ac:dyDescent="0.15">
      <c r="A55" s="58"/>
      <c r="B55" s="347" t="s">
        <v>217</v>
      </c>
      <c r="C55" s="282" t="s">
        <v>191</v>
      </c>
      <c r="D55" s="369"/>
      <c r="E55" s="281">
        <v>0.5625</v>
      </c>
      <c r="F55" s="214">
        <v>2</v>
      </c>
      <c r="G55" s="206" t="str">
        <f>VLOOKUP(F55,[1]チーム名!$A$2:$H$15,2,1)</f>
        <v>Ｂｏａ　ｓｏｒｔｅ</v>
      </c>
      <c r="H55" s="239" t="s">
        <v>164</v>
      </c>
      <c r="I55" s="207">
        <v>8</v>
      </c>
      <c r="J55" s="208" t="str">
        <f>VLOOKUP(I55,[1]チーム名!$A$2:$H$15,2,1)</f>
        <v>FC侍</v>
      </c>
      <c r="K55" s="206"/>
      <c r="L55" s="292" t="s">
        <v>192</v>
      </c>
      <c r="M55" s="91"/>
      <c r="N55" s="59"/>
    </row>
    <row r="56" spans="1:14" ht="22.5" customHeight="1" x14ac:dyDescent="0.15">
      <c r="A56" s="58"/>
      <c r="B56" s="346"/>
      <c r="C56" s="283" t="s">
        <v>9</v>
      </c>
      <c r="D56" s="369"/>
      <c r="E56" s="281">
        <v>0.59375</v>
      </c>
      <c r="F56" s="214">
        <v>3</v>
      </c>
      <c r="G56" s="206" t="str">
        <f>VLOOKUP(F56,[1]チーム名!$A$2:$H$15,2,1)</f>
        <v>N.J</v>
      </c>
      <c r="H56" s="239" t="s">
        <v>220</v>
      </c>
      <c r="I56" s="207">
        <v>7</v>
      </c>
      <c r="J56" s="208" t="str">
        <f>VLOOKUP(I56,[1]チーム名!$A$2:$H$15,2,1)</f>
        <v>徳島県庁サッカークラブ</v>
      </c>
      <c r="K56" s="206"/>
      <c r="L56" s="292" t="s">
        <v>189</v>
      </c>
      <c r="M56" s="91"/>
      <c r="N56" s="59"/>
    </row>
    <row r="57" spans="1:14" ht="22.5" customHeight="1" thickBot="1" x14ac:dyDescent="0.2">
      <c r="A57" s="58"/>
      <c r="B57" s="348"/>
      <c r="C57" s="284" t="s">
        <v>191</v>
      </c>
      <c r="D57" s="370"/>
      <c r="E57" s="261">
        <v>0.62847222222222221</v>
      </c>
      <c r="F57" s="285">
        <v>4</v>
      </c>
      <c r="G57" s="286" t="str">
        <f>VLOOKUP(F57,[1]チーム名!$A$2:$H$15,2,1)</f>
        <v>FC山川</v>
      </c>
      <c r="H57" s="320" t="s">
        <v>162</v>
      </c>
      <c r="I57" s="287">
        <v>6</v>
      </c>
      <c r="J57" s="288" t="str">
        <f>VLOOKUP(I57,[1]チーム名!$A$2:$H$15,2,1)</f>
        <v>FC道楽</v>
      </c>
      <c r="K57" s="289" t="s">
        <v>15</v>
      </c>
      <c r="L57" s="293" t="s">
        <v>193</v>
      </c>
      <c r="M57" s="94"/>
      <c r="N57" s="59"/>
    </row>
    <row r="58" spans="1:14" s="115" customFormat="1" ht="13.5" customHeight="1" x14ac:dyDescent="0.15">
      <c r="A58" s="58"/>
      <c r="B58" s="136"/>
      <c r="C58" s="114"/>
      <c r="D58" s="159"/>
      <c r="E58" s="111"/>
      <c r="F58" s="161"/>
      <c r="G58" s="17"/>
      <c r="H58" s="18"/>
      <c r="I58" s="161"/>
      <c r="J58" s="17"/>
      <c r="K58" s="17"/>
      <c r="L58" s="33"/>
      <c r="M58" s="97"/>
      <c r="N58" s="59"/>
    </row>
    <row r="59" spans="1:14" s="115" customFormat="1" ht="23.25" customHeight="1" thickBot="1" x14ac:dyDescent="0.2">
      <c r="A59" s="58"/>
      <c r="B59" s="87" t="s">
        <v>116</v>
      </c>
      <c r="C59" s="114"/>
      <c r="D59" s="159"/>
      <c r="E59" s="111"/>
      <c r="F59" s="161"/>
      <c r="G59" s="17"/>
      <c r="H59" s="18"/>
      <c r="I59" s="161"/>
      <c r="J59" s="17"/>
      <c r="K59" s="17"/>
      <c r="L59" s="33"/>
      <c r="M59" s="97"/>
      <c r="N59" s="59"/>
    </row>
    <row r="60" spans="1:14" ht="19.5" customHeight="1" thickTop="1" thickBot="1" x14ac:dyDescent="0.2">
      <c r="A60" s="2"/>
      <c r="B60" s="123" t="s">
        <v>1</v>
      </c>
      <c r="C60" s="124" t="s">
        <v>2</v>
      </c>
      <c r="D60" s="124" t="s">
        <v>3</v>
      </c>
      <c r="E60" s="125" t="s">
        <v>4</v>
      </c>
      <c r="F60" s="126"/>
      <c r="G60" s="366" t="s">
        <v>5</v>
      </c>
      <c r="H60" s="366"/>
      <c r="I60" s="366"/>
      <c r="J60" s="367"/>
      <c r="K60" s="368" t="s">
        <v>6</v>
      </c>
      <c r="L60" s="367"/>
      <c r="M60" s="127"/>
      <c r="N60" s="1"/>
    </row>
    <row r="61" spans="1:14" ht="22.5" customHeight="1" thickTop="1" x14ac:dyDescent="0.15">
      <c r="A61" s="58"/>
      <c r="B61" s="128" t="s">
        <v>45</v>
      </c>
      <c r="C61" s="340" t="s">
        <v>9</v>
      </c>
      <c r="D61" s="365" t="str">
        <f>+G61</f>
        <v>LAZO　TOKUSHIMA　CITY　FC</v>
      </c>
      <c r="E61" s="129">
        <v>0.39583333333333331</v>
      </c>
      <c r="F61" s="130">
        <v>13</v>
      </c>
      <c r="G61" s="131" t="str">
        <f>VLOOKUP(F61,チーム名!$A$2:$H$15,2,1)</f>
        <v>LAZO　TOKUSHIMA　CITY　FC</v>
      </c>
      <c r="H61" s="290" t="s">
        <v>197</v>
      </c>
      <c r="I61" s="132">
        <v>9</v>
      </c>
      <c r="J61" s="133" t="str">
        <f>VLOOKUP(I61,チーム名!$A$2:$H$15,2,1)</f>
        <v>FC　EURO</v>
      </c>
      <c r="K61" s="134"/>
      <c r="L61" s="135" t="str">
        <f>+G62</f>
        <v>alma美馬SC</v>
      </c>
      <c r="M61" s="127"/>
      <c r="N61" s="59"/>
    </row>
    <row r="62" spans="1:14" ht="22.5" customHeight="1" x14ac:dyDescent="0.15">
      <c r="A62" s="58"/>
      <c r="B62" s="107"/>
      <c r="C62" s="341"/>
      <c r="D62" s="354"/>
      <c r="E62" s="7">
        <v>0.46180555555555558</v>
      </c>
      <c r="F62" s="8">
        <v>10</v>
      </c>
      <c r="G62" s="15" t="str">
        <f>VLOOKUP(F62,チーム名!$A$2:$H$15,2,1)</f>
        <v>alma美馬SC</v>
      </c>
      <c r="H62" s="239" t="s">
        <v>162</v>
      </c>
      <c r="I62" s="12">
        <v>12</v>
      </c>
      <c r="J62" s="16" t="str">
        <f>VLOOKUP(I62,チーム名!$A$2:$H$15,2,1)</f>
        <v>リベルテ阿波</v>
      </c>
      <c r="K62" s="15"/>
      <c r="L62" s="13" t="str">
        <f>+G63</f>
        <v>FC山川</v>
      </c>
      <c r="M62" s="91" t="s">
        <v>46</v>
      </c>
      <c r="N62" s="59"/>
    </row>
    <row r="63" spans="1:14" ht="22.5" customHeight="1" x14ac:dyDescent="0.15">
      <c r="A63" s="2"/>
      <c r="B63" s="181">
        <v>43737</v>
      </c>
      <c r="C63" s="341"/>
      <c r="D63" s="354"/>
      <c r="E63" s="7">
        <v>0.52777777777777779</v>
      </c>
      <c r="F63" s="10">
        <v>4</v>
      </c>
      <c r="G63" s="15" t="str">
        <f>VLOOKUP(F63,チーム名!$A$2:$H$15,2,1)</f>
        <v>FC山川</v>
      </c>
      <c r="H63" s="239" t="s">
        <v>198</v>
      </c>
      <c r="I63" s="12">
        <v>3</v>
      </c>
      <c r="J63" s="16" t="str">
        <f>VLOOKUP(I63,チーム名!$A$2:$H$15,2,1)</f>
        <v>N.J</v>
      </c>
      <c r="K63" s="15"/>
      <c r="L63" s="13" t="str">
        <f>J62</f>
        <v>リベルテ阿波</v>
      </c>
      <c r="M63" s="91" t="s">
        <v>47</v>
      </c>
      <c r="N63" s="1"/>
    </row>
    <row r="64" spans="1:14" ht="22.5" customHeight="1" x14ac:dyDescent="0.15">
      <c r="A64" s="2"/>
      <c r="B64" s="121"/>
      <c r="C64" s="341"/>
      <c r="D64" s="354"/>
      <c r="E64" s="7">
        <v>0.59375</v>
      </c>
      <c r="F64" s="8">
        <v>5</v>
      </c>
      <c r="G64" s="15" t="str">
        <f>VLOOKUP(F64,チーム名!$A$2:$H$15,2,1)</f>
        <v>土竜</v>
      </c>
      <c r="H64" s="239" t="s">
        <v>150</v>
      </c>
      <c r="I64" s="12">
        <v>2</v>
      </c>
      <c r="J64" s="16" t="str">
        <f>VLOOKUP(I64,チーム名!$A$2:$H$15,2,1)</f>
        <v>Ｂｏａ　ｓｏｒｔｅ</v>
      </c>
      <c r="K64" s="186" t="s">
        <v>112</v>
      </c>
      <c r="L64" s="200" t="str">
        <f>J63</f>
        <v>N.J</v>
      </c>
      <c r="M64" s="91"/>
      <c r="N64" s="1"/>
    </row>
    <row r="65" spans="1:14" ht="22.5" customHeight="1" thickBot="1" x14ac:dyDescent="0.2">
      <c r="A65" s="2"/>
      <c r="B65" s="50"/>
      <c r="C65" s="342"/>
      <c r="D65" s="355"/>
      <c r="E65" s="42"/>
      <c r="F65" s="43"/>
      <c r="G65" s="44"/>
      <c r="H65" s="45" t="s">
        <v>10</v>
      </c>
      <c r="I65" s="46"/>
      <c r="J65" s="49"/>
      <c r="K65" s="195"/>
      <c r="L65" s="198"/>
      <c r="M65" s="94"/>
      <c r="N65" s="1"/>
    </row>
    <row r="66" spans="1:14" ht="22.5" customHeight="1" thickTop="1" x14ac:dyDescent="0.15">
      <c r="A66" s="58"/>
      <c r="B66" s="128" t="s">
        <v>48</v>
      </c>
      <c r="C66" s="340" t="s">
        <v>9</v>
      </c>
      <c r="D66" s="365" t="str">
        <f>+G66</f>
        <v>FC道楽</v>
      </c>
      <c r="E66" s="129">
        <v>0.39583333333333331</v>
      </c>
      <c r="F66" s="130">
        <v>6</v>
      </c>
      <c r="G66" s="131" t="str">
        <f>VLOOKUP(F66,チーム名!$A$2:$H$15,2,1)</f>
        <v>FC道楽</v>
      </c>
      <c r="H66" s="290" t="s">
        <v>209</v>
      </c>
      <c r="I66" s="132">
        <v>1</v>
      </c>
      <c r="J66" s="133" t="str">
        <f>VLOOKUP(I66,チーム名!$A$2:$H$15,2,1)</f>
        <v>石井フットボールクラブ</v>
      </c>
      <c r="K66" s="134"/>
      <c r="L66" s="135" t="str">
        <f>+G67</f>
        <v>徳島県庁サッカークラブ</v>
      </c>
      <c r="M66" s="127"/>
      <c r="N66" s="59"/>
    </row>
    <row r="67" spans="1:14" ht="22.5" customHeight="1" x14ac:dyDescent="0.15">
      <c r="A67" s="58"/>
      <c r="B67" s="107"/>
      <c r="C67" s="341"/>
      <c r="D67" s="354"/>
      <c r="E67" s="7">
        <v>0.46180555555555558</v>
      </c>
      <c r="F67" s="8">
        <v>7</v>
      </c>
      <c r="G67" s="15" t="str">
        <f>VLOOKUP(F67,チーム名!$A$2:$H$15,2,1)</f>
        <v>徳島県庁サッカークラブ</v>
      </c>
      <c r="H67" s="239" t="s">
        <v>210</v>
      </c>
      <c r="I67" s="12">
        <v>13</v>
      </c>
      <c r="J67" s="16" t="str">
        <f>VLOOKUP(I67,チーム名!$A$2:$H$15,2,1)</f>
        <v>LAZO　TOKUSHIMA　CITY　FC</v>
      </c>
      <c r="K67" s="15"/>
      <c r="L67" s="13" t="str">
        <f>+G68</f>
        <v>FC侍</v>
      </c>
      <c r="M67" s="91" t="s">
        <v>49</v>
      </c>
      <c r="N67" s="59"/>
    </row>
    <row r="68" spans="1:14" ht="22.5" customHeight="1" x14ac:dyDescent="0.15">
      <c r="A68" s="2"/>
      <c r="B68" s="181">
        <v>43751</v>
      </c>
      <c r="C68" s="341"/>
      <c r="D68" s="354"/>
      <c r="E68" s="7">
        <v>0.52777777777777779</v>
      </c>
      <c r="F68" s="10">
        <v>8</v>
      </c>
      <c r="G68" s="15" t="str">
        <f>VLOOKUP(F68,チーム名!$A$2:$H$15,2,1)</f>
        <v>FC侍</v>
      </c>
      <c r="H68" s="239" t="s">
        <v>211</v>
      </c>
      <c r="I68" s="12">
        <v>12</v>
      </c>
      <c r="J68" s="16" t="str">
        <f>VLOOKUP(I68,チーム名!$A$2:$H$15,2,1)</f>
        <v>リベルテ阿波</v>
      </c>
      <c r="K68" s="15"/>
      <c r="L68" s="13" t="str">
        <f>J67</f>
        <v>LAZO　TOKUSHIMA　CITY　FC</v>
      </c>
      <c r="M68" s="91" t="s">
        <v>50</v>
      </c>
      <c r="N68" s="1"/>
    </row>
    <row r="69" spans="1:14" ht="22.5" customHeight="1" x14ac:dyDescent="0.15">
      <c r="A69" s="2"/>
      <c r="B69" s="121"/>
      <c r="C69" s="341"/>
      <c r="D69" s="354"/>
      <c r="E69" s="7">
        <v>0.59375</v>
      </c>
      <c r="F69" s="8">
        <v>9</v>
      </c>
      <c r="G69" s="15" t="str">
        <f>VLOOKUP(F69,チーム名!$A$2:$H$15,2,1)</f>
        <v>FC　EURO</v>
      </c>
      <c r="H69" s="239" t="s">
        <v>212</v>
      </c>
      <c r="I69" s="12">
        <v>11</v>
      </c>
      <c r="J69" s="16" t="str">
        <f>VLOOKUP(I69,チーム名!$A$2:$H$15,2,1)</f>
        <v>FC暁</v>
      </c>
      <c r="K69" s="260"/>
      <c r="L69" s="13" t="str">
        <f>J68</f>
        <v>リベルテ阿波</v>
      </c>
      <c r="M69" s="91"/>
      <c r="N69" s="1"/>
    </row>
    <row r="70" spans="1:14" ht="22.5" customHeight="1" thickBot="1" x14ac:dyDescent="0.2">
      <c r="A70" s="2"/>
      <c r="B70" s="50"/>
      <c r="C70" s="342"/>
      <c r="D70" s="355"/>
      <c r="E70" s="261">
        <v>0.65972222222222221</v>
      </c>
      <c r="F70" s="262"/>
      <c r="G70" s="263" t="s">
        <v>167</v>
      </c>
      <c r="H70" s="314" t="s">
        <v>213</v>
      </c>
      <c r="I70" s="264"/>
      <c r="J70" s="265" t="s">
        <v>168</v>
      </c>
      <c r="K70" s="266" t="s">
        <v>112</v>
      </c>
      <c r="L70" s="267" t="str">
        <f>J69</f>
        <v>FC暁</v>
      </c>
      <c r="M70" s="94"/>
      <c r="N70" s="1"/>
    </row>
    <row r="71" spans="1:14" ht="22.5" customHeight="1" thickTop="1" x14ac:dyDescent="0.15">
      <c r="A71" s="58"/>
      <c r="B71" s="128" t="s">
        <v>51</v>
      </c>
      <c r="C71" s="340" t="s">
        <v>9</v>
      </c>
      <c r="D71" s="365" t="str">
        <f>+G71</f>
        <v>N.J</v>
      </c>
      <c r="E71" s="129">
        <v>0.39583333333333331</v>
      </c>
      <c r="F71" s="130">
        <v>3</v>
      </c>
      <c r="G71" s="131" t="str">
        <f>VLOOKUP(F71,チーム名!$A$2:$H$15,2,1)</f>
        <v>N.J</v>
      </c>
      <c r="H71" s="290" t="s">
        <v>165</v>
      </c>
      <c r="I71" s="132">
        <v>2</v>
      </c>
      <c r="J71" s="133" t="str">
        <f>VLOOKUP(I71,チーム名!$A$2:$H$15,2,1)</f>
        <v>Ｂｏａ　ｓｏｒｔｅ</v>
      </c>
      <c r="K71" s="134"/>
      <c r="L71" s="135" t="str">
        <f>+G72</f>
        <v>FC山川</v>
      </c>
      <c r="M71" s="127"/>
      <c r="N71" s="59"/>
    </row>
    <row r="72" spans="1:14" ht="22.5" customHeight="1" x14ac:dyDescent="0.15">
      <c r="A72" s="58"/>
      <c r="B72" s="339">
        <v>43765</v>
      </c>
      <c r="C72" s="341"/>
      <c r="D72" s="354"/>
      <c r="E72" s="7">
        <v>0.46180555555555558</v>
      </c>
      <c r="F72" s="8">
        <v>4</v>
      </c>
      <c r="G72" s="15" t="str">
        <f>VLOOKUP(F72,チーム名!$A$2:$H$15,2,1)</f>
        <v>FC山川</v>
      </c>
      <c r="H72" s="239" t="s">
        <v>151</v>
      </c>
      <c r="I72" s="12">
        <v>1</v>
      </c>
      <c r="J72" s="16" t="str">
        <f>VLOOKUP(I72,チーム名!$A$2:$H$15,2,1)</f>
        <v>石井フットボールクラブ</v>
      </c>
      <c r="K72" s="15"/>
      <c r="L72" s="13" t="str">
        <f>+G73</f>
        <v>土竜</v>
      </c>
      <c r="M72" s="91" t="s">
        <v>52</v>
      </c>
      <c r="N72" s="59"/>
    </row>
    <row r="73" spans="1:14" ht="22.5" customHeight="1" x14ac:dyDescent="0.15">
      <c r="A73" s="2"/>
      <c r="B73" s="339"/>
      <c r="C73" s="341"/>
      <c r="D73" s="354"/>
      <c r="E73" s="7">
        <v>0.52777777777777779</v>
      </c>
      <c r="F73" s="10">
        <v>5</v>
      </c>
      <c r="G73" s="15" t="str">
        <f>VLOOKUP(F73,チーム名!$A$2:$H$15,2,1)</f>
        <v>土竜</v>
      </c>
      <c r="H73" s="239" t="s">
        <v>222</v>
      </c>
      <c r="I73" s="12">
        <v>13</v>
      </c>
      <c r="J73" s="16" t="str">
        <f>VLOOKUP(I73,チーム名!$A$2:$H$15,2,1)</f>
        <v>LAZO　TOKUSHIMA　CITY　FC</v>
      </c>
      <c r="K73" s="186" t="s">
        <v>112</v>
      </c>
      <c r="L73" s="200" t="str">
        <f>J72</f>
        <v>石井フットボールクラブ</v>
      </c>
      <c r="M73" s="91" t="s">
        <v>53</v>
      </c>
      <c r="N73" s="1"/>
    </row>
    <row r="74" spans="1:14" ht="22.5" customHeight="1" thickBot="1" x14ac:dyDescent="0.2">
      <c r="A74" s="2"/>
      <c r="B74" s="50"/>
      <c r="C74" s="342"/>
      <c r="D74" s="355"/>
      <c r="E74" s="42"/>
      <c r="F74" s="43"/>
      <c r="G74" s="44"/>
      <c r="H74" s="239"/>
      <c r="I74" s="46"/>
      <c r="J74" s="49"/>
      <c r="K74" s="195"/>
      <c r="L74" s="198"/>
      <c r="M74" s="94"/>
      <c r="N74" s="1"/>
    </row>
    <row r="75" spans="1:14" ht="22.5" customHeight="1" thickTop="1" x14ac:dyDescent="0.15">
      <c r="A75" s="58"/>
      <c r="B75" s="128" t="s">
        <v>54</v>
      </c>
      <c r="C75" s="340" t="s">
        <v>9</v>
      </c>
      <c r="D75" s="365" t="str">
        <f>+G75</f>
        <v>FC暁</v>
      </c>
      <c r="E75" s="129">
        <v>0.39583333333333331</v>
      </c>
      <c r="F75" s="130">
        <v>11</v>
      </c>
      <c r="G75" s="131" t="str">
        <f>VLOOKUP(F75,チーム名!$A$2:$H$15,2,1)</f>
        <v>FC暁</v>
      </c>
      <c r="H75" s="290" t="s">
        <v>163</v>
      </c>
      <c r="I75" s="132">
        <v>7</v>
      </c>
      <c r="J75" s="133" t="str">
        <f>VLOOKUP(I75,チーム名!$A$2:$H$15,2,1)</f>
        <v>徳島県庁サッカークラブ</v>
      </c>
      <c r="K75" s="134"/>
      <c r="L75" s="135" t="str">
        <f>+G76</f>
        <v>FC道楽</v>
      </c>
      <c r="M75" s="127"/>
      <c r="N75" s="59"/>
    </row>
    <row r="76" spans="1:14" ht="22.5" customHeight="1" x14ac:dyDescent="0.15">
      <c r="A76" s="58"/>
      <c r="B76" s="339">
        <v>43772</v>
      </c>
      <c r="C76" s="341"/>
      <c r="D76" s="354"/>
      <c r="E76" s="212">
        <v>0.46180555555555558</v>
      </c>
      <c r="F76" s="213">
        <v>6</v>
      </c>
      <c r="G76" s="206" t="str">
        <f>VLOOKUP(F76,チーム名!$A$2:$H$15,2,1)</f>
        <v>FC道楽</v>
      </c>
      <c r="H76" s="239" t="s">
        <v>223</v>
      </c>
      <c r="I76" s="207">
        <v>12</v>
      </c>
      <c r="J76" s="208" t="str">
        <f>VLOOKUP(I76,チーム名!$A$2:$H$15,2,1)</f>
        <v>リベルテ阿波</v>
      </c>
      <c r="K76" s="206"/>
      <c r="L76" s="209" t="str">
        <f>+G77</f>
        <v>alma美馬SC</v>
      </c>
      <c r="M76" s="91" t="s">
        <v>55</v>
      </c>
      <c r="N76" s="59"/>
    </row>
    <row r="77" spans="1:14" ht="22.5" customHeight="1" x14ac:dyDescent="0.15">
      <c r="A77" s="2"/>
      <c r="B77" s="339"/>
      <c r="C77" s="341"/>
      <c r="D77" s="354"/>
      <c r="E77" s="212">
        <v>0.52777777777777779</v>
      </c>
      <c r="F77" s="214">
        <v>10</v>
      </c>
      <c r="G77" s="206" t="str">
        <f>VLOOKUP(F77,チーム名!$A$2:$H$15,2,1)</f>
        <v>alma美馬SC</v>
      </c>
      <c r="H77" s="239" t="s">
        <v>211</v>
      </c>
      <c r="I77" s="207">
        <v>8</v>
      </c>
      <c r="J77" s="208" t="str">
        <f>VLOOKUP(I77,チーム名!$A$2:$H$15,2,1)</f>
        <v>FC侍</v>
      </c>
      <c r="K77" s="215" t="s">
        <v>112</v>
      </c>
      <c r="L77" s="216" t="str">
        <f>J76</f>
        <v>リベルテ阿波</v>
      </c>
      <c r="M77" s="91" t="s">
        <v>56</v>
      </c>
      <c r="N77" s="1"/>
    </row>
    <row r="78" spans="1:14" ht="22.5" customHeight="1" thickBot="1" x14ac:dyDescent="0.2">
      <c r="A78" s="2"/>
      <c r="B78" s="50"/>
      <c r="C78" s="342"/>
      <c r="D78" s="355"/>
      <c r="E78" s="42"/>
      <c r="F78" s="43"/>
      <c r="G78" s="44"/>
      <c r="H78" s="239"/>
      <c r="I78" s="46"/>
      <c r="J78" s="49"/>
      <c r="K78" s="195"/>
      <c r="L78" s="198"/>
      <c r="M78" s="94" t="s">
        <v>57</v>
      </c>
      <c r="N78" s="1"/>
    </row>
    <row r="79" spans="1:14" ht="22.5" customHeight="1" thickTop="1" x14ac:dyDescent="0.15">
      <c r="A79" s="58"/>
      <c r="B79" s="128" t="s">
        <v>58</v>
      </c>
      <c r="C79" s="340" t="s">
        <v>9</v>
      </c>
      <c r="D79" s="365" t="str">
        <f>+G79</f>
        <v>FC山川</v>
      </c>
      <c r="E79" s="129">
        <v>0.39583333333333331</v>
      </c>
      <c r="F79" s="130">
        <v>4</v>
      </c>
      <c r="G79" s="131" t="str">
        <f>VLOOKUP(F79,チーム名!$A$2:$H$15,2,1)</f>
        <v>FC山川</v>
      </c>
      <c r="H79" s="290" t="s">
        <v>142</v>
      </c>
      <c r="I79" s="132">
        <v>12</v>
      </c>
      <c r="J79" s="133" t="str">
        <f>VLOOKUP(I79,チーム名!$A$2:$H$15,2,1)</f>
        <v>リベルテ阿波</v>
      </c>
      <c r="K79" s="134"/>
      <c r="L79" s="135" t="str">
        <f>+G80</f>
        <v>N.J</v>
      </c>
      <c r="M79" s="127"/>
      <c r="N79" s="59"/>
    </row>
    <row r="80" spans="1:14" ht="22.5" customHeight="1" x14ac:dyDescent="0.15">
      <c r="A80" s="58"/>
      <c r="B80" s="339">
        <v>43793</v>
      </c>
      <c r="C80" s="341"/>
      <c r="D80" s="354"/>
      <c r="E80" s="7">
        <v>0.46180555555555558</v>
      </c>
      <c r="F80" s="8">
        <v>3</v>
      </c>
      <c r="G80" s="15" t="str">
        <f>VLOOKUP(F80,チーム名!$A$2:$H$15,2,1)</f>
        <v>N.J</v>
      </c>
      <c r="H80" s="239" t="s">
        <v>227</v>
      </c>
      <c r="I80" s="12">
        <v>13</v>
      </c>
      <c r="J80" s="16" t="str">
        <f>VLOOKUP(I80,チーム名!$A$2:$H$15,2,1)</f>
        <v>LAZO　TOKUSHIMA　CITY　FC</v>
      </c>
      <c r="K80" s="15"/>
      <c r="L80" s="13" t="str">
        <f>+G81</f>
        <v>Ｂｏａ　ｓｏｒｔｅ</v>
      </c>
      <c r="M80" s="91"/>
      <c r="N80" s="59"/>
    </row>
    <row r="81" spans="1:14" ht="22.5" customHeight="1" x14ac:dyDescent="0.15">
      <c r="A81" s="2"/>
      <c r="B81" s="339"/>
      <c r="C81" s="341"/>
      <c r="D81" s="354"/>
      <c r="E81" s="7">
        <v>0.52777777777777779</v>
      </c>
      <c r="F81" s="10">
        <v>2</v>
      </c>
      <c r="G81" s="15" t="str">
        <f>VLOOKUP(F81,チーム名!$A$2:$H$15,2,1)</f>
        <v>Ｂｏａ　ｓｏｒｔｅ</v>
      </c>
      <c r="H81" s="239" t="s">
        <v>118</v>
      </c>
      <c r="I81" s="12">
        <v>1</v>
      </c>
      <c r="J81" s="16" t="str">
        <f>VLOOKUP(I81,チーム名!$A$2:$H$15,2,1)</f>
        <v>石井フットボールクラブ</v>
      </c>
      <c r="K81" s="186" t="s">
        <v>112</v>
      </c>
      <c r="L81" s="200" t="str">
        <f>J80</f>
        <v>LAZO　TOKUSHIMA　CITY　FC</v>
      </c>
      <c r="M81" s="91"/>
      <c r="N81" s="1"/>
    </row>
    <row r="82" spans="1:14" ht="22.5" customHeight="1" thickBot="1" x14ac:dyDescent="0.2">
      <c r="A82" s="2"/>
      <c r="B82" s="50"/>
      <c r="C82" s="342"/>
      <c r="D82" s="355"/>
      <c r="E82" s="42"/>
      <c r="F82" s="43"/>
      <c r="G82" s="44"/>
      <c r="H82" s="45" t="s">
        <v>10</v>
      </c>
      <c r="I82" s="46"/>
      <c r="J82" s="49"/>
      <c r="K82" s="195"/>
      <c r="L82" s="194"/>
      <c r="M82" s="94"/>
      <c r="N82" s="1"/>
    </row>
    <row r="83" spans="1:14" ht="22.5" customHeight="1" x14ac:dyDescent="0.15">
      <c r="A83" s="58"/>
      <c r="B83" s="105" t="s">
        <v>59</v>
      </c>
      <c r="C83" s="51"/>
      <c r="D83" s="353" t="str">
        <f>+G83</f>
        <v>N.J</v>
      </c>
      <c r="E83" s="52">
        <v>0.38541666666666669</v>
      </c>
      <c r="F83" s="53">
        <v>3</v>
      </c>
      <c r="G83" s="54" t="str">
        <f>VLOOKUP(F83,チーム名!$A$2:$H$15,2,1)</f>
        <v>N.J</v>
      </c>
      <c r="H83" s="259" t="s">
        <v>245</v>
      </c>
      <c r="I83" s="56">
        <v>5</v>
      </c>
      <c r="J83" s="57" t="str">
        <f>VLOOKUP(I83,チーム名!$A$2:$H$15,2,1)</f>
        <v>土竜</v>
      </c>
      <c r="K83" s="54"/>
      <c r="L83" s="55" t="str">
        <f>+G84</f>
        <v>FC　EURO</v>
      </c>
      <c r="M83" s="99"/>
      <c r="N83" s="59"/>
    </row>
    <row r="84" spans="1:14" ht="22.5" customHeight="1" x14ac:dyDescent="0.15">
      <c r="A84" s="58"/>
      <c r="B84" s="107"/>
      <c r="C84" s="14"/>
      <c r="D84" s="354"/>
      <c r="E84" s="7">
        <v>0.4513888888888889</v>
      </c>
      <c r="F84" s="8">
        <v>9</v>
      </c>
      <c r="G84" s="15" t="str">
        <f>VLOOKUP(F84,チーム名!$A$2:$H$15,2,1)</f>
        <v>FC　EURO</v>
      </c>
      <c r="H84" s="239" t="s">
        <v>223</v>
      </c>
      <c r="I84" s="12">
        <v>12</v>
      </c>
      <c r="J84" s="16" t="str">
        <f>VLOOKUP(I84,チーム名!$A$2:$H$15,2,1)</f>
        <v>リベルテ阿波</v>
      </c>
      <c r="K84" s="15"/>
      <c r="L84" s="13" t="str">
        <f>+G85</f>
        <v>FC侍</v>
      </c>
      <c r="M84" s="98"/>
      <c r="N84" s="59"/>
    </row>
    <row r="85" spans="1:14" ht="22.5" customHeight="1" x14ac:dyDescent="0.15">
      <c r="A85" s="2"/>
      <c r="B85" s="182"/>
      <c r="C85" s="184"/>
      <c r="D85" s="354"/>
      <c r="E85" s="7">
        <v>0.51736111111111105</v>
      </c>
      <c r="F85" s="10">
        <v>8</v>
      </c>
      <c r="G85" s="15" t="str">
        <f>VLOOKUP(F85,チーム名!$A$2:$H$15,2,1)</f>
        <v>FC侍</v>
      </c>
      <c r="H85" s="239" t="s">
        <v>184</v>
      </c>
      <c r="I85" s="12">
        <v>13</v>
      </c>
      <c r="J85" s="16" t="str">
        <f>VLOOKUP(I85,チーム名!$A$2:$H$15,2,1)</f>
        <v>LAZO　TOKUSHIMA　CITY　FC</v>
      </c>
      <c r="K85" s="15"/>
      <c r="L85" s="13" t="str">
        <f>+G86</f>
        <v>徳島県庁サッカークラブ</v>
      </c>
      <c r="M85" s="91"/>
      <c r="N85" s="1"/>
    </row>
    <row r="86" spans="1:14" ht="22.5" customHeight="1" x14ac:dyDescent="0.15">
      <c r="A86" s="2"/>
      <c r="B86" s="181">
        <v>43807</v>
      </c>
      <c r="C86" s="180" t="s">
        <v>17</v>
      </c>
      <c r="D86" s="354"/>
      <c r="E86" s="7">
        <v>0.58333333333333337</v>
      </c>
      <c r="F86" s="10">
        <v>7</v>
      </c>
      <c r="G86" s="15" t="str">
        <f>VLOOKUP(F86,チーム名!$A$2:$H$15,2,1)</f>
        <v>徳島県庁サッカークラブ</v>
      </c>
      <c r="H86" s="239" t="s">
        <v>142</v>
      </c>
      <c r="I86" s="12">
        <v>1</v>
      </c>
      <c r="J86" s="16" t="str">
        <f>VLOOKUP(I86,チーム名!$A$2:$H$15,2,1)</f>
        <v>石井フットボールクラブ</v>
      </c>
      <c r="K86" s="15"/>
      <c r="L86" s="13" t="str">
        <f>+G87</f>
        <v>Ｂｏａ　ｓｏｒｔｅ</v>
      </c>
      <c r="M86" s="91"/>
      <c r="N86" s="1"/>
    </row>
    <row r="87" spans="1:14" ht="22.5" customHeight="1" x14ac:dyDescent="0.15">
      <c r="A87" s="2"/>
      <c r="B87" s="106"/>
      <c r="C87" s="19"/>
      <c r="D87" s="354"/>
      <c r="E87" s="7">
        <v>0.64930555555555558</v>
      </c>
      <c r="F87" s="10">
        <v>2</v>
      </c>
      <c r="G87" s="15" t="str">
        <f>VLOOKUP(F87,チーム名!$A$2:$H$15,2,1)</f>
        <v>Ｂｏａ　ｓｏｒｔｅ</v>
      </c>
      <c r="H87" s="239" t="s">
        <v>163</v>
      </c>
      <c r="I87" s="12">
        <v>6</v>
      </c>
      <c r="J87" s="16" t="str">
        <f>VLOOKUP(I87,チーム名!$A$2:$H$15,2,1)</f>
        <v>FC道楽</v>
      </c>
      <c r="K87" s="15"/>
      <c r="L87" s="13" t="str">
        <f t="shared" ref="L87:L88" si="1">+J86</f>
        <v>石井フットボールクラブ</v>
      </c>
      <c r="M87" s="91"/>
      <c r="N87" s="1"/>
    </row>
    <row r="88" spans="1:14" ht="22.5" customHeight="1" x14ac:dyDescent="0.15">
      <c r="A88" s="2"/>
      <c r="B88" s="106"/>
      <c r="C88" s="19"/>
      <c r="D88" s="354"/>
      <c r="E88" s="7">
        <v>0.71527777777777701</v>
      </c>
      <c r="F88" s="10">
        <v>11</v>
      </c>
      <c r="G88" s="15" t="str">
        <f>VLOOKUP(F88,チーム名!$A$2:$H$15,2,1)</f>
        <v>FC暁</v>
      </c>
      <c r="H88" s="239" t="s">
        <v>220</v>
      </c>
      <c r="I88" s="12">
        <v>10</v>
      </c>
      <c r="J88" s="16" t="str">
        <f>VLOOKUP(I88,チーム名!$A$2:$H$15,2,1)</f>
        <v>alma美馬SC</v>
      </c>
      <c r="K88" s="186" t="s">
        <v>113</v>
      </c>
      <c r="L88" s="200" t="str">
        <f t="shared" si="1"/>
        <v>FC道楽</v>
      </c>
      <c r="M88" s="91"/>
      <c r="N88" s="1"/>
    </row>
    <row r="89" spans="1:14" ht="22.5" customHeight="1" thickBot="1" x14ac:dyDescent="0.2">
      <c r="A89" s="2"/>
      <c r="B89" s="50"/>
      <c r="C89" s="47"/>
      <c r="D89" s="355"/>
      <c r="E89" s="42"/>
      <c r="F89" s="110"/>
      <c r="G89" s="112"/>
      <c r="H89" s="45" t="s">
        <v>10</v>
      </c>
      <c r="I89" s="46"/>
      <c r="J89" s="49"/>
      <c r="K89" s="195"/>
      <c r="L89" s="198"/>
      <c r="M89" s="113"/>
      <c r="N89" s="1"/>
    </row>
    <row r="90" spans="1:14" ht="22.5" customHeight="1" thickTop="1" x14ac:dyDescent="0.15">
      <c r="A90" s="58"/>
      <c r="B90" s="128" t="s">
        <v>60</v>
      </c>
      <c r="C90" s="340" t="s">
        <v>9</v>
      </c>
      <c r="D90" s="350" t="str">
        <f>+G90</f>
        <v>alma美馬SC</v>
      </c>
      <c r="E90" s="217">
        <v>0.39583333333333331</v>
      </c>
      <c r="F90" s="218">
        <v>10</v>
      </c>
      <c r="G90" s="219" t="str">
        <f>VLOOKUP(F90,チーム名!$A$2:$H$15,2,1)</f>
        <v>alma美馬SC</v>
      </c>
      <c r="H90" s="290" t="s">
        <v>249</v>
      </c>
      <c r="I90" s="220">
        <v>6</v>
      </c>
      <c r="J90" s="221" t="str">
        <f>VLOOKUP(I90,チーム名!$A$2:$H$15,2,1)</f>
        <v>FC道楽</v>
      </c>
      <c r="K90" s="222"/>
      <c r="L90" s="223" t="str">
        <f>+G91</f>
        <v>土竜</v>
      </c>
      <c r="M90" s="127"/>
      <c r="N90" s="59"/>
    </row>
    <row r="91" spans="1:14" ht="22.5" customHeight="1" x14ac:dyDescent="0.15">
      <c r="A91" s="58"/>
      <c r="B91" s="339">
        <v>43814</v>
      </c>
      <c r="C91" s="341"/>
      <c r="D91" s="351"/>
      <c r="E91" s="212">
        <v>0.46180555555555558</v>
      </c>
      <c r="F91" s="213">
        <v>5</v>
      </c>
      <c r="G91" s="206" t="str">
        <f>VLOOKUP(F91,チーム名!$A$2:$H$15,2,1)</f>
        <v>土竜</v>
      </c>
      <c r="H91" s="239" t="s">
        <v>250</v>
      </c>
      <c r="I91" s="207">
        <v>11</v>
      </c>
      <c r="J91" s="208" t="str">
        <f>VLOOKUP(I91,チーム名!$A$2:$H$15,2,1)</f>
        <v>FC暁</v>
      </c>
      <c r="K91" s="206"/>
      <c r="L91" s="209" t="str">
        <f>+G92</f>
        <v>FC　EURO</v>
      </c>
      <c r="M91" s="91"/>
      <c r="N91" s="59"/>
    </row>
    <row r="92" spans="1:14" ht="22.5" customHeight="1" x14ac:dyDescent="0.15">
      <c r="A92" s="2"/>
      <c r="B92" s="339"/>
      <c r="C92" s="341"/>
      <c r="D92" s="351"/>
      <c r="E92" s="212">
        <v>0.52777777777777779</v>
      </c>
      <c r="F92" s="214">
        <v>9</v>
      </c>
      <c r="G92" s="206" t="str">
        <f>VLOOKUP(F92,チーム名!$A$2:$H$15,2,1)</f>
        <v>FC　EURO</v>
      </c>
      <c r="H92" s="239" t="s">
        <v>251</v>
      </c>
      <c r="I92" s="207">
        <v>7</v>
      </c>
      <c r="J92" s="208" t="str">
        <f>VLOOKUP(I92,チーム名!$A$2:$H$15,2,1)</f>
        <v>徳島県庁サッカークラブ</v>
      </c>
      <c r="K92" s="224" t="s">
        <v>112</v>
      </c>
      <c r="L92" s="225" t="str">
        <f>J91</f>
        <v>FC暁</v>
      </c>
      <c r="M92" s="91"/>
      <c r="N92" s="1"/>
    </row>
    <row r="93" spans="1:14" ht="22.5" customHeight="1" thickBot="1" x14ac:dyDescent="0.2">
      <c r="A93" s="2"/>
      <c r="B93" s="50"/>
      <c r="C93" s="342"/>
      <c r="D93" s="352"/>
      <c r="E93" s="226"/>
      <c r="F93" s="227"/>
      <c r="G93" s="228"/>
      <c r="H93" s="229" t="s">
        <v>10</v>
      </c>
      <c r="I93" s="230"/>
      <c r="J93" s="231"/>
      <c r="K93" s="232"/>
      <c r="L93" s="233"/>
      <c r="M93" s="94"/>
      <c r="N93" s="1"/>
    </row>
    <row r="94" spans="1:14" ht="22.5" customHeight="1" x14ac:dyDescent="0.15">
      <c r="A94" s="58"/>
      <c r="B94" s="105" t="s">
        <v>61</v>
      </c>
      <c r="C94" s="51"/>
      <c r="D94" s="353" t="str">
        <f>+G94</f>
        <v>alma美馬SC</v>
      </c>
      <c r="E94" s="52">
        <v>0.38541666666666669</v>
      </c>
      <c r="F94" s="53">
        <v>10</v>
      </c>
      <c r="G94" s="54" t="str">
        <f>VLOOKUP(F94,チーム名!$A$2:$H$15,2,1)</f>
        <v>alma美馬SC</v>
      </c>
      <c r="H94" s="259" t="s">
        <v>142</v>
      </c>
      <c r="I94" s="56">
        <v>9</v>
      </c>
      <c r="J94" s="57" t="str">
        <f>VLOOKUP(I94,チーム名!$A$2:$H$15,2,1)</f>
        <v>FC　EURO</v>
      </c>
      <c r="K94" s="54"/>
      <c r="L94" s="55" t="str">
        <f>+G95</f>
        <v>FC暁</v>
      </c>
      <c r="M94" s="99"/>
      <c r="N94" s="59"/>
    </row>
    <row r="95" spans="1:14" ht="22.5" customHeight="1" x14ac:dyDescent="0.15">
      <c r="A95" s="58"/>
      <c r="B95" s="183"/>
      <c r="C95" s="14"/>
      <c r="D95" s="354"/>
      <c r="E95" s="7">
        <v>0.4513888888888889</v>
      </c>
      <c r="F95" s="8">
        <v>11</v>
      </c>
      <c r="G95" s="15" t="str">
        <f>VLOOKUP(F95,チーム名!$A$2:$H$15,2,1)</f>
        <v>FC暁</v>
      </c>
      <c r="H95" s="239" t="s">
        <v>162</v>
      </c>
      <c r="I95" s="12">
        <v>8</v>
      </c>
      <c r="J95" s="16" t="str">
        <f>VLOOKUP(I95,チーム名!$A$2:$H$15,2,1)</f>
        <v>FC侍</v>
      </c>
      <c r="K95" s="15"/>
      <c r="L95" s="13" t="str">
        <f>+G96</f>
        <v>徳島県庁サッカークラブ</v>
      </c>
      <c r="M95" s="98"/>
      <c r="N95" s="59"/>
    </row>
    <row r="96" spans="1:14" ht="22.5" customHeight="1" x14ac:dyDescent="0.15">
      <c r="A96" s="2"/>
      <c r="B96" s="185" t="s">
        <v>110</v>
      </c>
      <c r="D96" s="354"/>
      <c r="E96" s="7">
        <v>0.51736111111111105</v>
      </c>
      <c r="F96" s="10">
        <v>7</v>
      </c>
      <c r="G96" s="15" t="str">
        <f>VLOOKUP(F96,チーム名!$A$2:$H$15,2,1)</f>
        <v>徳島県庁サッカークラブ</v>
      </c>
      <c r="H96" s="239" t="s">
        <v>220</v>
      </c>
      <c r="I96" s="12">
        <v>12</v>
      </c>
      <c r="J96" s="16" t="str">
        <f>VLOOKUP(I96,チーム名!$A$2:$H$15,2,1)</f>
        <v>リベルテ阿波</v>
      </c>
      <c r="K96" s="15"/>
      <c r="L96" s="13" t="str">
        <f>+G97</f>
        <v>LAZO　TOKUSHIMA　CITY　FC</v>
      </c>
      <c r="M96" s="91"/>
      <c r="N96" s="1"/>
    </row>
    <row r="97" spans="1:14" ht="22.5" customHeight="1" x14ac:dyDescent="0.15">
      <c r="A97" s="2"/>
      <c r="B97" s="276" t="s">
        <v>185</v>
      </c>
      <c r="C97" s="180" t="s">
        <v>17</v>
      </c>
      <c r="D97" s="354"/>
      <c r="E97" s="7">
        <v>0.58333333333333337</v>
      </c>
      <c r="F97" s="10">
        <v>13</v>
      </c>
      <c r="G97" s="15" t="str">
        <f>VLOOKUP(F97,チーム名!$A$2:$H$15,2,1)</f>
        <v>LAZO　TOKUSHIMA　CITY　FC</v>
      </c>
      <c r="H97" s="239" t="s">
        <v>256</v>
      </c>
      <c r="I97" s="12">
        <v>6</v>
      </c>
      <c r="J97" s="16" t="str">
        <f>VLOOKUP(I97,チーム名!$A$2:$H$15,2,1)</f>
        <v>FC道楽</v>
      </c>
      <c r="K97" s="15"/>
      <c r="L97" s="13" t="str">
        <f>+G98</f>
        <v>石井フットボールクラブ</v>
      </c>
      <c r="M97" s="91"/>
      <c r="N97" s="1"/>
    </row>
    <row r="98" spans="1:14" ht="22.5" customHeight="1" x14ac:dyDescent="0.15">
      <c r="A98" s="2"/>
      <c r="B98" s="275" t="s">
        <v>194</v>
      </c>
      <c r="C98" s="19"/>
      <c r="D98" s="354"/>
      <c r="E98" s="7">
        <v>0.64930555555555558</v>
      </c>
      <c r="F98" s="10">
        <v>1</v>
      </c>
      <c r="G98" s="15" t="str">
        <f>VLOOKUP(F98,チーム名!$A$2:$H$15,2,1)</f>
        <v>石井フットボールクラブ</v>
      </c>
      <c r="H98" s="239" t="s">
        <v>162</v>
      </c>
      <c r="I98" s="12">
        <v>5</v>
      </c>
      <c r="J98" s="16" t="str">
        <f>VLOOKUP(I98,チーム名!$A$2:$H$15,2,1)</f>
        <v>土竜</v>
      </c>
      <c r="K98" s="15"/>
      <c r="L98" s="13" t="str">
        <f t="shared" ref="L98:L99" si="2">+J97</f>
        <v>FC道楽</v>
      </c>
      <c r="M98" s="91"/>
      <c r="N98" s="1"/>
    </row>
    <row r="99" spans="1:14" ht="22.5" customHeight="1" x14ac:dyDescent="0.15">
      <c r="A99" s="2"/>
      <c r="B99" s="106"/>
      <c r="C99" s="19"/>
      <c r="D99" s="354"/>
      <c r="E99" s="7">
        <v>0.71527777777777701</v>
      </c>
      <c r="F99" s="10">
        <v>2</v>
      </c>
      <c r="G99" s="15" t="str">
        <f>VLOOKUP(F99,チーム名!$A$2:$H$15,2,1)</f>
        <v>Ｂｏａ　ｓｏｒｔｅ</v>
      </c>
      <c r="H99" s="239" t="s">
        <v>256</v>
      </c>
      <c r="I99" s="12">
        <v>4</v>
      </c>
      <c r="J99" s="16" t="str">
        <f>VLOOKUP(I99,チーム名!$A$2:$H$15,2,1)</f>
        <v>FC山川</v>
      </c>
      <c r="K99" s="186" t="s">
        <v>112</v>
      </c>
      <c r="L99" s="200" t="str">
        <f t="shared" si="2"/>
        <v>土竜</v>
      </c>
      <c r="M99" s="91"/>
      <c r="N99" s="1"/>
    </row>
    <row r="100" spans="1:14" ht="22.5" customHeight="1" thickBot="1" x14ac:dyDescent="0.2">
      <c r="A100" s="2"/>
      <c r="B100" s="50"/>
      <c r="C100" s="47"/>
      <c r="D100" s="355"/>
      <c r="E100" s="42"/>
      <c r="F100" s="110"/>
      <c r="G100" s="112"/>
      <c r="H100" s="45" t="s">
        <v>10</v>
      </c>
      <c r="I100" s="46"/>
      <c r="J100" s="49"/>
      <c r="K100" s="195"/>
      <c r="L100" s="199"/>
      <c r="M100" s="113"/>
      <c r="N100" s="1"/>
    </row>
    <row r="101" spans="1:14" ht="10.5" customHeight="1" thickTop="1" x14ac:dyDescent="0.15">
      <c r="A101" s="2"/>
      <c r="B101" s="356" t="s">
        <v>62</v>
      </c>
      <c r="C101" s="357"/>
      <c r="D101" s="357"/>
      <c r="E101" s="357"/>
      <c r="F101" s="357"/>
      <c r="G101" s="357"/>
      <c r="H101" s="357"/>
      <c r="I101" s="357"/>
      <c r="J101" s="357"/>
      <c r="K101" s="357"/>
      <c r="L101" s="357"/>
      <c r="M101" s="358"/>
      <c r="N101" s="1"/>
    </row>
    <row r="102" spans="1:14" ht="15" customHeight="1" thickBot="1" x14ac:dyDescent="0.2">
      <c r="A102" s="2"/>
      <c r="B102" s="359"/>
      <c r="C102" s="360"/>
      <c r="D102" s="360"/>
      <c r="E102" s="360"/>
      <c r="F102" s="360"/>
      <c r="G102" s="360"/>
      <c r="H102" s="360"/>
      <c r="I102" s="360"/>
      <c r="J102" s="360"/>
      <c r="K102" s="360"/>
      <c r="L102" s="360"/>
      <c r="M102" s="361"/>
      <c r="N102" s="1"/>
    </row>
    <row r="103" spans="1:14" ht="6" customHeight="1" thickTop="1" x14ac:dyDescent="0.2">
      <c r="A103" s="21"/>
      <c r="B103" s="88"/>
      <c r="C103" s="22"/>
      <c r="D103" s="23"/>
      <c r="E103" s="24"/>
      <c r="F103" s="25"/>
      <c r="G103" s="17"/>
      <c r="H103" s="23"/>
      <c r="I103" s="26"/>
      <c r="J103" s="17"/>
      <c r="K103" s="23"/>
      <c r="L103" s="23"/>
      <c r="M103" s="27"/>
      <c r="N103" s="28"/>
    </row>
    <row r="104" spans="1:14" s="69" customFormat="1" ht="16.5" customHeight="1" x14ac:dyDescent="0.15">
      <c r="A104" s="61"/>
      <c r="B104" s="101" t="s">
        <v>63</v>
      </c>
      <c r="C104" s="62"/>
      <c r="D104" s="63"/>
      <c r="E104" s="64"/>
      <c r="F104" s="65"/>
      <c r="G104" s="63"/>
      <c r="H104" s="63"/>
      <c r="I104" s="66"/>
      <c r="J104" s="63"/>
      <c r="K104" s="63"/>
      <c r="L104" s="63"/>
      <c r="M104" s="67"/>
      <c r="N104" s="68"/>
    </row>
    <row r="105" spans="1:14" s="69" customFormat="1" ht="16.5" customHeight="1" x14ac:dyDescent="0.15">
      <c r="A105" s="61"/>
      <c r="B105" s="101" t="s">
        <v>64</v>
      </c>
      <c r="C105" s="62"/>
      <c r="D105" s="63"/>
      <c r="E105" s="64"/>
      <c r="F105" s="65"/>
      <c r="G105" s="63"/>
      <c r="H105" s="63"/>
      <c r="I105" s="66"/>
      <c r="J105" s="63"/>
      <c r="K105" s="63"/>
      <c r="L105" s="63"/>
      <c r="M105" s="67"/>
      <c r="N105" s="68"/>
    </row>
    <row r="106" spans="1:14" s="69" customFormat="1" ht="2.25" customHeight="1" x14ac:dyDescent="0.15">
      <c r="A106" s="61"/>
      <c r="B106" s="89"/>
      <c r="C106" s="62"/>
      <c r="D106" s="63"/>
      <c r="E106" s="64"/>
      <c r="F106" s="65"/>
      <c r="G106" s="63"/>
      <c r="H106" s="63"/>
      <c r="I106" s="66"/>
      <c r="J106" s="63"/>
      <c r="K106" s="63"/>
      <c r="L106" s="63"/>
      <c r="M106" s="67"/>
      <c r="N106" s="68"/>
    </row>
    <row r="107" spans="1:14" s="69" customFormat="1" ht="16.5" customHeight="1" x14ac:dyDescent="0.15">
      <c r="A107" s="61"/>
      <c r="B107" s="89" t="s">
        <v>65</v>
      </c>
      <c r="C107" s="70"/>
      <c r="D107" s="71"/>
      <c r="E107" s="72"/>
      <c r="F107" s="65"/>
      <c r="G107" s="71"/>
      <c r="H107" s="71"/>
      <c r="I107" s="66"/>
      <c r="J107" s="71"/>
      <c r="K107" s="71"/>
      <c r="L107" s="71"/>
      <c r="M107" s="67"/>
      <c r="N107" s="73"/>
    </row>
    <row r="108" spans="1:14" s="69" customFormat="1" ht="16.5" customHeight="1" x14ac:dyDescent="0.15">
      <c r="A108" s="61"/>
      <c r="B108" s="89" t="s">
        <v>108</v>
      </c>
      <c r="C108" s="70"/>
      <c r="D108" s="71"/>
      <c r="E108" s="72"/>
      <c r="F108" s="65"/>
      <c r="G108" s="71"/>
      <c r="H108" s="71"/>
      <c r="I108" s="66"/>
      <c r="J108" s="71"/>
      <c r="K108" s="71"/>
      <c r="L108" s="71"/>
      <c r="M108" s="67"/>
      <c r="N108" s="73"/>
    </row>
    <row r="109" spans="1:14" s="69" customFormat="1" ht="16.5" customHeight="1" x14ac:dyDescent="0.15">
      <c r="A109" s="61"/>
      <c r="B109" s="89" t="s">
        <v>109</v>
      </c>
      <c r="C109" s="70"/>
      <c r="D109" s="71"/>
      <c r="E109" s="72"/>
      <c r="F109" s="65"/>
      <c r="G109" s="71"/>
      <c r="H109" s="71"/>
      <c r="I109" s="66"/>
      <c r="J109" s="71"/>
      <c r="K109" s="71"/>
      <c r="L109" s="71"/>
      <c r="M109" s="67"/>
      <c r="N109" s="73"/>
    </row>
    <row r="110" spans="1:14" s="69" customFormat="1" ht="3.75" customHeight="1" x14ac:dyDescent="0.15">
      <c r="A110" s="61"/>
      <c r="B110" s="78"/>
      <c r="C110" s="79"/>
      <c r="D110" s="79"/>
      <c r="E110" s="80"/>
      <c r="F110" s="76"/>
      <c r="G110" s="79"/>
      <c r="H110" s="79"/>
      <c r="I110" s="76"/>
      <c r="J110" s="79"/>
      <c r="K110" s="79"/>
      <c r="L110" s="79"/>
      <c r="M110" s="77"/>
      <c r="N110" s="73"/>
    </row>
    <row r="111" spans="1:14" s="69" customFormat="1" ht="16.5" customHeight="1" x14ac:dyDescent="0.15">
      <c r="A111" s="61"/>
      <c r="B111" s="78" t="s">
        <v>66</v>
      </c>
      <c r="C111" s="79"/>
      <c r="D111" s="79"/>
      <c r="E111" s="80"/>
      <c r="F111" s="76"/>
      <c r="G111" s="79"/>
      <c r="H111" s="79"/>
      <c r="I111" s="76"/>
      <c r="J111" s="79"/>
      <c r="K111" s="79"/>
      <c r="L111" s="79"/>
      <c r="M111" s="77"/>
      <c r="N111" s="73"/>
    </row>
    <row r="112" spans="1:14" s="69" customFormat="1" ht="16.5" customHeight="1" x14ac:dyDescent="0.15">
      <c r="A112" s="61"/>
      <c r="B112" s="78" t="s">
        <v>67</v>
      </c>
      <c r="C112" s="79"/>
      <c r="D112" s="79"/>
      <c r="E112" s="80"/>
      <c r="F112" s="76"/>
      <c r="G112" s="79"/>
      <c r="H112" s="79"/>
      <c r="I112" s="76"/>
      <c r="J112" s="79"/>
      <c r="K112" s="79"/>
      <c r="L112" s="79"/>
      <c r="M112" s="77"/>
      <c r="N112" s="73"/>
    </row>
    <row r="113" spans="1:14" s="69" customFormat="1" ht="16.5" customHeight="1" x14ac:dyDescent="0.15">
      <c r="A113" s="61"/>
      <c r="B113" s="78" t="s">
        <v>68</v>
      </c>
      <c r="C113" s="79"/>
      <c r="D113" s="79"/>
      <c r="E113" s="80"/>
      <c r="F113" s="76"/>
      <c r="G113" s="79"/>
      <c r="H113" s="79"/>
      <c r="I113" s="76"/>
      <c r="J113" s="79"/>
      <c r="K113" s="79"/>
      <c r="L113" s="79"/>
      <c r="M113" s="77"/>
      <c r="N113" s="73"/>
    </row>
    <row r="114" spans="1:14" s="69" customFormat="1" ht="1.5" customHeight="1" x14ac:dyDescent="0.15">
      <c r="A114" s="61"/>
      <c r="B114" s="78"/>
      <c r="C114" s="79"/>
      <c r="D114" s="79"/>
      <c r="E114" s="80"/>
      <c r="F114" s="76"/>
      <c r="G114" s="79"/>
      <c r="H114" s="79"/>
      <c r="I114" s="76"/>
      <c r="J114" s="79"/>
      <c r="K114" s="79"/>
      <c r="L114" s="79"/>
      <c r="M114" s="77"/>
      <c r="N114" s="73"/>
    </row>
    <row r="115" spans="1:14" s="69" customFormat="1" ht="16.5" customHeight="1" x14ac:dyDescent="0.15">
      <c r="A115" s="61"/>
      <c r="B115" s="101" t="s">
        <v>69</v>
      </c>
      <c r="C115" s="62"/>
      <c r="D115" s="63"/>
      <c r="E115" s="64"/>
      <c r="F115" s="65"/>
      <c r="G115" s="63"/>
      <c r="H115" s="63"/>
      <c r="I115" s="66"/>
      <c r="J115" s="63"/>
      <c r="K115" s="63"/>
      <c r="L115" s="63"/>
      <c r="M115" s="67"/>
      <c r="N115" s="68"/>
    </row>
    <row r="116" spans="1:14" s="69" customFormat="1" ht="1.5" customHeight="1" x14ac:dyDescent="0.15">
      <c r="A116" s="61"/>
      <c r="B116" s="102"/>
      <c r="C116" s="79"/>
      <c r="D116" s="79"/>
      <c r="E116" s="80"/>
      <c r="F116" s="76"/>
      <c r="G116" s="79"/>
      <c r="H116" s="79"/>
      <c r="I116" s="76"/>
      <c r="J116" s="79"/>
      <c r="K116" s="79"/>
      <c r="L116" s="79"/>
      <c r="M116" s="77"/>
      <c r="N116" s="73"/>
    </row>
    <row r="117" spans="1:14" s="69" customFormat="1" ht="16.5" customHeight="1" x14ac:dyDescent="0.15">
      <c r="A117" s="61"/>
      <c r="B117" s="101" t="s">
        <v>70</v>
      </c>
      <c r="C117" s="62"/>
      <c r="D117" s="63"/>
      <c r="E117" s="64"/>
      <c r="F117" s="65"/>
      <c r="G117" s="63"/>
      <c r="H117" s="63"/>
      <c r="I117" s="66"/>
      <c r="J117" s="63"/>
      <c r="K117" s="63"/>
      <c r="L117" s="63"/>
      <c r="M117" s="67"/>
      <c r="N117" s="68"/>
    </row>
    <row r="118" spans="1:14" s="69" customFormat="1" ht="1.5" customHeight="1" x14ac:dyDescent="0.15">
      <c r="A118" s="61"/>
      <c r="B118" s="101"/>
      <c r="C118" s="62"/>
      <c r="D118" s="63"/>
      <c r="E118" s="64"/>
      <c r="F118" s="65"/>
      <c r="G118" s="63"/>
      <c r="H118" s="63"/>
      <c r="I118" s="66"/>
      <c r="J118" s="63"/>
      <c r="K118" s="63"/>
      <c r="L118" s="63"/>
      <c r="M118" s="67"/>
      <c r="N118" s="68"/>
    </row>
    <row r="119" spans="1:14" s="69" customFormat="1" ht="16.5" customHeight="1" x14ac:dyDescent="0.15">
      <c r="A119" s="61"/>
      <c r="B119" s="101" t="s">
        <v>71</v>
      </c>
      <c r="C119" s="62"/>
      <c r="D119" s="63"/>
      <c r="E119" s="64"/>
      <c r="F119" s="65"/>
      <c r="G119" s="63"/>
      <c r="H119" s="63"/>
      <c r="I119" s="66"/>
      <c r="J119" s="63"/>
      <c r="K119" s="63"/>
      <c r="L119" s="63"/>
      <c r="M119" s="67"/>
      <c r="N119" s="68"/>
    </row>
    <row r="120" spans="1:14" s="69" customFormat="1" ht="3" customHeight="1" x14ac:dyDescent="0.15">
      <c r="A120" s="61"/>
      <c r="B120" s="102"/>
      <c r="C120" s="79"/>
      <c r="D120" s="79"/>
      <c r="E120" s="80"/>
      <c r="F120" s="76"/>
      <c r="G120" s="79"/>
      <c r="H120" s="79"/>
      <c r="I120" s="76"/>
      <c r="J120" s="79"/>
      <c r="K120" s="79"/>
      <c r="L120" s="79"/>
      <c r="M120" s="77"/>
      <c r="N120" s="73"/>
    </row>
    <row r="121" spans="1:14" s="69" customFormat="1" ht="16.5" customHeight="1" x14ac:dyDescent="0.15">
      <c r="A121" s="61"/>
      <c r="B121" s="102" t="s">
        <v>72</v>
      </c>
      <c r="C121" s="79"/>
      <c r="D121" s="79"/>
      <c r="E121" s="80"/>
      <c r="F121" s="76"/>
      <c r="G121" s="79"/>
      <c r="H121" s="79"/>
      <c r="I121" s="76"/>
      <c r="J121" s="79"/>
      <c r="K121" s="79"/>
      <c r="L121" s="79"/>
      <c r="M121" s="77"/>
      <c r="N121" s="73"/>
    </row>
    <row r="122" spans="1:14" s="69" customFormat="1" ht="5.25" customHeight="1" x14ac:dyDescent="0.15">
      <c r="A122" s="61"/>
      <c r="B122" s="102" t="s">
        <v>73</v>
      </c>
      <c r="C122" s="79"/>
      <c r="D122" s="79"/>
      <c r="E122" s="80"/>
      <c r="F122" s="76"/>
      <c r="G122" s="79"/>
      <c r="H122" s="79"/>
      <c r="I122" s="76"/>
      <c r="J122" s="79"/>
      <c r="K122" s="79"/>
      <c r="L122" s="79"/>
      <c r="M122" s="77"/>
      <c r="N122" s="73"/>
    </row>
    <row r="123" spans="1:14" s="69" customFormat="1" ht="16.5" customHeight="1" x14ac:dyDescent="0.15">
      <c r="A123" s="61"/>
      <c r="B123" s="102" t="s">
        <v>74</v>
      </c>
      <c r="C123" s="79"/>
      <c r="D123" s="79"/>
      <c r="E123" s="80"/>
      <c r="F123" s="76"/>
      <c r="G123" s="79"/>
      <c r="H123" s="79"/>
      <c r="I123" s="76"/>
      <c r="J123" s="79"/>
      <c r="K123" s="79"/>
      <c r="L123" s="79"/>
      <c r="M123" s="77"/>
      <c r="N123" s="81"/>
    </row>
    <row r="124" spans="1:14" s="69" customFormat="1" ht="16.5" customHeight="1" x14ac:dyDescent="0.15">
      <c r="A124" s="61"/>
      <c r="B124" s="102" t="s">
        <v>75</v>
      </c>
      <c r="C124" s="74"/>
      <c r="D124" s="74"/>
      <c r="E124" s="75"/>
      <c r="F124" s="76"/>
      <c r="G124" s="74"/>
      <c r="H124" s="74"/>
      <c r="I124" s="76"/>
      <c r="J124" s="74"/>
      <c r="K124" s="74"/>
      <c r="L124" s="74"/>
      <c r="M124" s="82"/>
      <c r="N124" s="81"/>
    </row>
    <row r="125" spans="1:14" s="69" customFormat="1" ht="16.5" customHeight="1" x14ac:dyDescent="0.15">
      <c r="A125" s="61"/>
      <c r="B125" s="102" t="s">
        <v>76</v>
      </c>
      <c r="C125" s="74"/>
      <c r="D125" s="74"/>
      <c r="E125" s="75"/>
      <c r="F125" s="76"/>
      <c r="G125" s="74"/>
      <c r="H125" s="74"/>
      <c r="I125" s="76"/>
      <c r="J125" s="74"/>
      <c r="K125" s="74"/>
      <c r="L125" s="74"/>
      <c r="M125" s="82"/>
      <c r="N125" s="81"/>
    </row>
    <row r="126" spans="1:14" s="69" customFormat="1" ht="3" customHeight="1" x14ac:dyDescent="0.15">
      <c r="A126" s="61"/>
      <c r="B126" s="78"/>
      <c r="C126" s="74"/>
      <c r="D126" s="74"/>
      <c r="E126" s="75"/>
      <c r="F126" s="76"/>
      <c r="G126" s="74"/>
      <c r="H126" s="74"/>
      <c r="I126" s="76"/>
      <c r="J126" s="74"/>
      <c r="K126" s="74"/>
      <c r="L126" s="74"/>
      <c r="M126" s="82"/>
      <c r="N126" s="81"/>
    </row>
    <row r="127" spans="1:14" s="69" customFormat="1" ht="16.5" customHeight="1" x14ac:dyDescent="0.15">
      <c r="A127" s="61"/>
      <c r="B127" s="78" t="s">
        <v>77</v>
      </c>
      <c r="C127" s="79"/>
      <c r="D127" s="79"/>
      <c r="E127" s="80"/>
      <c r="F127" s="76"/>
      <c r="G127" s="79"/>
      <c r="H127" s="79"/>
      <c r="I127" s="76"/>
      <c r="J127" s="79"/>
      <c r="K127" s="79"/>
      <c r="L127" s="79"/>
      <c r="M127" s="77"/>
      <c r="N127" s="81"/>
    </row>
    <row r="128" spans="1:14" s="69" customFormat="1" ht="6" customHeight="1" thickBot="1" x14ac:dyDescent="0.2">
      <c r="A128" s="61"/>
      <c r="B128" s="78"/>
      <c r="C128" s="79"/>
      <c r="D128" s="79"/>
      <c r="E128" s="80"/>
      <c r="F128" s="76"/>
      <c r="G128" s="79"/>
      <c r="H128" s="79"/>
      <c r="I128" s="76"/>
      <c r="J128" s="79"/>
      <c r="K128" s="79"/>
      <c r="L128" s="79"/>
      <c r="M128" s="77"/>
      <c r="N128" s="81"/>
    </row>
    <row r="129" spans="1:14" ht="22.5" customHeight="1" thickTop="1" thickBot="1" x14ac:dyDescent="0.2">
      <c r="A129" s="29"/>
      <c r="B129" s="362" t="s">
        <v>78</v>
      </c>
      <c r="C129" s="363"/>
      <c r="D129" s="363"/>
      <c r="E129" s="363"/>
      <c r="F129" s="363"/>
      <c r="G129" s="363"/>
      <c r="H129" s="363"/>
      <c r="I129" s="363"/>
      <c r="J129" s="363"/>
      <c r="K129" s="363"/>
      <c r="L129" s="363"/>
      <c r="M129" s="364"/>
      <c r="N129" s="1"/>
    </row>
    <row r="130" spans="1:14" ht="4.5" customHeight="1" thickTop="1" x14ac:dyDescent="0.15"/>
    <row r="131" spans="1:14" ht="4.5" customHeight="1" x14ac:dyDescent="0.15"/>
  </sheetData>
  <mergeCells count="52">
    <mergeCell ref="D9:D14"/>
    <mergeCell ref="D1:L1"/>
    <mergeCell ref="G3:J3"/>
    <mergeCell ref="K3:L3"/>
    <mergeCell ref="C4:C8"/>
    <mergeCell ref="D4:D8"/>
    <mergeCell ref="D15:D19"/>
    <mergeCell ref="C16:C18"/>
    <mergeCell ref="C20:C24"/>
    <mergeCell ref="D20:D24"/>
    <mergeCell ref="D25:D29"/>
    <mergeCell ref="G60:J60"/>
    <mergeCell ref="K60:L60"/>
    <mergeCell ref="C30:C35"/>
    <mergeCell ref="D30:D35"/>
    <mergeCell ref="C36:C40"/>
    <mergeCell ref="D36:D40"/>
    <mergeCell ref="C41:C45"/>
    <mergeCell ref="D41:D45"/>
    <mergeCell ref="C46:C51"/>
    <mergeCell ref="D46:D51"/>
    <mergeCell ref="F51:L51"/>
    <mergeCell ref="G36:L36"/>
    <mergeCell ref="K52:L52"/>
    <mergeCell ref="D53:D57"/>
    <mergeCell ref="D75:D78"/>
    <mergeCell ref="C79:C82"/>
    <mergeCell ref="D79:D82"/>
    <mergeCell ref="D83:D89"/>
    <mergeCell ref="C61:C65"/>
    <mergeCell ref="D61:D65"/>
    <mergeCell ref="C66:C70"/>
    <mergeCell ref="D66:D70"/>
    <mergeCell ref="C71:C74"/>
    <mergeCell ref="D71:D74"/>
    <mergeCell ref="C90:C93"/>
    <mergeCell ref="D90:D93"/>
    <mergeCell ref="D94:D100"/>
    <mergeCell ref="B101:M102"/>
    <mergeCell ref="B129:M129"/>
    <mergeCell ref="B91:B92"/>
    <mergeCell ref="B76:B77"/>
    <mergeCell ref="B80:B81"/>
    <mergeCell ref="C75:C78"/>
    <mergeCell ref="B11:B12"/>
    <mergeCell ref="B32:B33"/>
    <mergeCell ref="B48:B49"/>
    <mergeCell ref="B72:B73"/>
    <mergeCell ref="C53:C54"/>
    <mergeCell ref="B53:B54"/>
    <mergeCell ref="B55:B57"/>
    <mergeCell ref="C9:C14"/>
  </mergeCells>
  <phoneticPr fontId="2"/>
  <pageMargins left="0" right="0" top="0" bottom="0" header="0" footer="0"/>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B1" sqref="B1"/>
    </sheetView>
  </sheetViews>
  <sheetFormatPr defaultRowHeight="13.5" x14ac:dyDescent="0.15"/>
  <cols>
    <col min="1" max="1" width="3.75" bestFit="1" customWidth="1"/>
    <col min="2" max="2" width="28.75" style="32" customWidth="1"/>
    <col min="3" max="6" width="10.625" customWidth="1"/>
    <col min="7" max="8" width="7.625" customWidth="1"/>
  </cols>
  <sheetData>
    <row r="1" spans="1:6" ht="35.1" customHeight="1" x14ac:dyDescent="0.15">
      <c r="A1" s="30" t="s">
        <v>79</v>
      </c>
      <c r="B1" s="31" t="s">
        <v>80</v>
      </c>
      <c r="C1" s="36"/>
      <c r="D1" s="30"/>
      <c r="E1" s="36"/>
      <c r="F1" s="30"/>
    </row>
    <row r="2" spans="1:6" ht="23.25" customHeight="1" x14ac:dyDescent="0.15">
      <c r="A2" s="30">
        <v>1</v>
      </c>
      <c r="B2" s="103" t="s">
        <v>18</v>
      </c>
      <c r="C2" s="37"/>
      <c r="D2" s="30"/>
      <c r="E2" s="37"/>
      <c r="F2" s="30"/>
    </row>
    <row r="3" spans="1:6" ht="23.25" customHeight="1" x14ac:dyDescent="0.15">
      <c r="A3" s="30">
        <v>2</v>
      </c>
      <c r="B3" s="103" t="s">
        <v>81</v>
      </c>
      <c r="C3" s="35"/>
      <c r="D3" s="30"/>
      <c r="E3" s="35"/>
      <c r="F3" s="30"/>
    </row>
    <row r="4" spans="1:6" ht="23.25" customHeight="1" x14ac:dyDescent="0.15">
      <c r="A4" s="30">
        <v>3</v>
      </c>
      <c r="B4" s="84" t="s">
        <v>24</v>
      </c>
      <c r="C4" s="35"/>
      <c r="D4" s="30"/>
      <c r="E4" s="35"/>
      <c r="F4" s="30"/>
    </row>
    <row r="5" spans="1:6" ht="23.25" customHeight="1" x14ac:dyDescent="0.15">
      <c r="A5" s="30">
        <v>4</v>
      </c>
      <c r="B5" s="84" t="s">
        <v>27</v>
      </c>
      <c r="C5" s="35"/>
      <c r="D5" s="30"/>
      <c r="E5" s="35"/>
      <c r="F5" s="30"/>
    </row>
    <row r="6" spans="1:6" ht="23.25" customHeight="1" x14ac:dyDescent="0.15">
      <c r="A6" s="30">
        <v>5</v>
      </c>
      <c r="B6" s="84" t="s">
        <v>30</v>
      </c>
      <c r="C6" s="35"/>
      <c r="D6" s="30"/>
      <c r="E6" s="35"/>
      <c r="F6" s="30"/>
    </row>
    <row r="7" spans="1:6" ht="23.25" customHeight="1" x14ac:dyDescent="0.15">
      <c r="A7" s="30">
        <v>6</v>
      </c>
      <c r="B7" s="83" t="s">
        <v>33</v>
      </c>
      <c r="C7" s="35"/>
      <c r="D7" s="30"/>
      <c r="E7" s="35"/>
      <c r="F7" s="30"/>
    </row>
    <row r="8" spans="1:6" ht="23.25" customHeight="1" x14ac:dyDescent="0.15">
      <c r="A8" s="30">
        <v>7</v>
      </c>
      <c r="B8" s="120" t="s">
        <v>36</v>
      </c>
      <c r="C8" s="35"/>
      <c r="D8" s="30"/>
      <c r="E8" s="35"/>
      <c r="F8" s="30"/>
    </row>
    <row r="9" spans="1:6" ht="23.25" customHeight="1" x14ac:dyDescent="0.15">
      <c r="A9" s="30">
        <v>8</v>
      </c>
      <c r="B9" s="103" t="s">
        <v>39</v>
      </c>
      <c r="C9" s="35"/>
      <c r="D9" s="30"/>
      <c r="E9" s="35"/>
      <c r="F9" s="30"/>
    </row>
    <row r="10" spans="1:6" ht="23.25" customHeight="1" x14ac:dyDescent="0.15">
      <c r="A10" s="30">
        <v>9</v>
      </c>
      <c r="B10" s="83" t="s">
        <v>43</v>
      </c>
      <c r="C10" s="35"/>
      <c r="D10" s="30"/>
      <c r="E10" s="35"/>
      <c r="F10" s="30"/>
    </row>
    <row r="11" spans="1:6" ht="23.25" customHeight="1" x14ac:dyDescent="0.15">
      <c r="A11" s="30">
        <v>10</v>
      </c>
      <c r="B11" s="103" t="s">
        <v>46</v>
      </c>
      <c r="C11" s="35"/>
      <c r="D11" s="30"/>
      <c r="E11" s="35"/>
      <c r="F11" s="30"/>
    </row>
    <row r="12" spans="1:6" ht="23.25" customHeight="1" x14ac:dyDescent="0.15">
      <c r="A12" s="30">
        <v>11</v>
      </c>
      <c r="B12" s="103" t="s">
        <v>49</v>
      </c>
      <c r="C12" s="35"/>
      <c r="D12" s="30"/>
      <c r="E12" s="35"/>
      <c r="F12" s="30"/>
    </row>
    <row r="13" spans="1:6" ht="35.1" customHeight="1" x14ac:dyDescent="0.15">
      <c r="A13" s="30">
        <v>12</v>
      </c>
      <c r="B13" s="103" t="s">
        <v>52</v>
      </c>
      <c r="C13" s="35"/>
      <c r="D13" s="30"/>
      <c r="E13" s="35"/>
      <c r="F13" s="30"/>
    </row>
    <row r="14" spans="1:6" ht="35.1" customHeight="1" x14ac:dyDescent="0.15">
      <c r="A14" s="30">
        <v>13</v>
      </c>
      <c r="B14" s="103" t="s">
        <v>82</v>
      </c>
      <c r="C14" s="35"/>
      <c r="D14" s="30"/>
      <c r="E14" s="35"/>
      <c r="F14" s="30"/>
    </row>
    <row r="15" spans="1:6" ht="35.1" customHeight="1" x14ac:dyDescent="0.15">
      <c r="A15" s="30">
        <v>14</v>
      </c>
      <c r="B15" s="103"/>
      <c r="C15" s="35"/>
      <c r="D15" s="30"/>
      <c r="E15" s="35"/>
      <c r="F15" s="30"/>
    </row>
  </sheetData>
  <phoneticPr fontId="2"/>
  <pageMargins left="0.75" right="0.75" top="1" bottom="1" header="0.51200000000000001" footer="0.51200000000000001"/>
  <pageSetup paperSize="9" orientation="portrait" horizontalDpi="4294967293"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opLeftCell="A15" zoomScale="90" zoomScaleNormal="90" workbookViewId="0">
      <selection activeCell="H32" sqref="H31:H35"/>
    </sheetView>
  </sheetViews>
  <sheetFormatPr defaultRowHeight="18" customHeight="1" x14ac:dyDescent="0.15"/>
  <cols>
    <col min="1" max="1" width="4.625" style="137" customWidth="1"/>
    <col min="2" max="2" width="6.625" style="138" customWidth="1"/>
    <col min="3" max="3" width="19.625" style="139" customWidth="1"/>
    <col min="4" max="4" width="6.625" style="138" customWidth="1"/>
    <col min="5" max="5" width="14.625" style="139" customWidth="1"/>
    <col min="6" max="6" width="12.625" style="139" customWidth="1"/>
    <col min="7" max="7" width="5.625" style="138" customWidth="1"/>
    <col min="8" max="8" width="10.625" style="138" customWidth="1"/>
    <col min="9" max="9" width="10.625" style="140" customWidth="1"/>
    <col min="10" max="10" width="45.625" style="139" customWidth="1"/>
    <col min="11" max="12" width="6.625" style="138" customWidth="1"/>
    <col min="13" max="16384" width="9" style="138"/>
  </cols>
  <sheetData>
    <row r="1" spans="1:10" ht="6" customHeight="1" x14ac:dyDescent="0.15"/>
    <row r="2" spans="1:10" s="142" customFormat="1" ht="20.25" customHeight="1" x14ac:dyDescent="0.15">
      <c r="A2" s="137"/>
      <c r="B2" s="389" t="s">
        <v>115</v>
      </c>
      <c r="C2" s="389"/>
      <c r="D2" s="389"/>
      <c r="E2" s="389"/>
      <c r="F2" s="141"/>
      <c r="I2" s="143"/>
      <c r="J2" s="144"/>
    </row>
    <row r="3" spans="1:10" ht="18" customHeight="1" x14ac:dyDescent="0.15">
      <c r="B3" s="145" t="s">
        <v>83</v>
      </c>
      <c r="C3" s="146" t="s">
        <v>84</v>
      </c>
      <c r="D3" s="145" t="s">
        <v>85</v>
      </c>
      <c r="E3" s="146" t="s">
        <v>86</v>
      </c>
      <c r="F3" s="146" t="s">
        <v>87</v>
      </c>
      <c r="G3" s="145" t="s">
        <v>88</v>
      </c>
      <c r="H3" s="145" t="s">
        <v>89</v>
      </c>
      <c r="I3" s="146" t="s">
        <v>90</v>
      </c>
      <c r="J3" s="146" t="s">
        <v>91</v>
      </c>
    </row>
    <row r="4" spans="1:10" ht="13.5" customHeight="1" x14ac:dyDescent="0.15">
      <c r="B4" s="147">
        <v>43632</v>
      </c>
      <c r="C4" s="146" t="s">
        <v>132</v>
      </c>
      <c r="D4" s="145">
        <v>10</v>
      </c>
      <c r="E4" s="146" t="s">
        <v>133</v>
      </c>
      <c r="F4" s="146"/>
      <c r="G4" s="145">
        <v>1</v>
      </c>
      <c r="H4" s="148" t="s">
        <v>235</v>
      </c>
      <c r="I4" s="149"/>
      <c r="J4" s="150"/>
    </row>
    <row r="5" spans="1:10" ht="13.5" customHeight="1" x14ac:dyDescent="0.15">
      <c r="B5" s="147">
        <v>43632</v>
      </c>
      <c r="C5" s="146" t="s">
        <v>134</v>
      </c>
      <c r="D5" s="145">
        <v>3</v>
      </c>
      <c r="E5" s="146" t="s">
        <v>136</v>
      </c>
      <c r="F5" s="146"/>
      <c r="G5" s="145">
        <v>1</v>
      </c>
      <c r="H5" s="148" t="s">
        <v>235</v>
      </c>
      <c r="I5" s="149"/>
      <c r="J5" s="150"/>
    </row>
    <row r="6" spans="1:10" ht="13.5" customHeight="1" x14ac:dyDescent="0.15">
      <c r="B6" s="147">
        <v>43632</v>
      </c>
      <c r="C6" s="146" t="s">
        <v>135</v>
      </c>
      <c r="D6" s="145">
        <v>18</v>
      </c>
      <c r="E6" s="146" t="s">
        <v>137</v>
      </c>
      <c r="F6" s="146"/>
      <c r="G6" s="145">
        <v>1</v>
      </c>
      <c r="H6" s="148" t="s">
        <v>235</v>
      </c>
      <c r="I6" s="149"/>
      <c r="J6" s="150"/>
    </row>
    <row r="7" spans="1:10" ht="13.5" customHeight="1" x14ac:dyDescent="0.15">
      <c r="B7" s="147">
        <v>43632</v>
      </c>
      <c r="C7" s="146" t="s">
        <v>138</v>
      </c>
      <c r="D7" s="145">
        <v>3</v>
      </c>
      <c r="E7" s="146" t="s">
        <v>139</v>
      </c>
      <c r="F7" s="146"/>
      <c r="G7" s="145">
        <v>1</v>
      </c>
      <c r="H7" s="148" t="s">
        <v>235</v>
      </c>
      <c r="I7" s="149"/>
      <c r="J7" s="150"/>
    </row>
    <row r="8" spans="1:10" ht="13.5" customHeight="1" x14ac:dyDescent="0.15">
      <c r="B8" s="147">
        <v>43632</v>
      </c>
      <c r="C8" s="146" t="s">
        <v>21</v>
      </c>
      <c r="D8" s="145">
        <v>8</v>
      </c>
      <c r="E8" s="146" t="s">
        <v>186</v>
      </c>
      <c r="F8" s="146"/>
      <c r="G8" s="145">
        <v>1</v>
      </c>
      <c r="H8" s="148" t="s">
        <v>235</v>
      </c>
      <c r="I8" s="149"/>
      <c r="J8" s="150"/>
    </row>
    <row r="9" spans="1:10" ht="13.5" customHeight="1" x14ac:dyDescent="0.15">
      <c r="A9" s="137">
        <v>5</v>
      </c>
      <c r="B9" s="147">
        <v>43646</v>
      </c>
      <c r="C9" s="146" t="s">
        <v>30</v>
      </c>
      <c r="D9" s="145">
        <v>17</v>
      </c>
      <c r="E9" s="146" t="s">
        <v>148</v>
      </c>
      <c r="F9" s="146"/>
      <c r="G9" s="145">
        <v>1</v>
      </c>
      <c r="H9" s="148" t="s">
        <v>235</v>
      </c>
      <c r="I9" s="149"/>
      <c r="J9" s="150"/>
    </row>
    <row r="10" spans="1:10" ht="13.5" customHeight="1" x14ac:dyDescent="0.15">
      <c r="B10" s="147">
        <v>43646</v>
      </c>
      <c r="C10" s="146" t="s">
        <v>149</v>
      </c>
      <c r="D10" s="145">
        <v>9</v>
      </c>
      <c r="E10" s="146"/>
      <c r="F10" s="146"/>
      <c r="G10" s="145">
        <v>1</v>
      </c>
      <c r="H10" s="148" t="s">
        <v>235</v>
      </c>
      <c r="I10" s="149"/>
      <c r="J10" s="150"/>
    </row>
    <row r="11" spans="1:10" ht="13.5" customHeight="1" x14ac:dyDescent="0.15">
      <c r="B11" s="147">
        <v>43646</v>
      </c>
      <c r="C11" s="146" t="s">
        <v>149</v>
      </c>
      <c r="D11" s="145">
        <v>22</v>
      </c>
      <c r="E11" s="146"/>
      <c r="F11" s="146"/>
      <c r="G11" s="145">
        <v>1</v>
      </c>
      <c r="H11" s="148" t="s">
        <v>235</v>
      </c>
      <c r="I11" s="149"/>
      <c r="J11" s="150"/>
    </row>
    <row r="12" spans="1:10" ht="13.5" customHeight="1" x14ac:dyDescent="0.15">
      <c r="B12" s="147">
        <v>43660</v>
      </c>
      <c r="C12" s="146" t="s">
        <v>138</v>
      </c>
      <c r="D12" s="145">
        <v>12</v>
      </c>
      <c r="E12" s="146" t="s">
        <v>155</v>
      </c>
      <c r="F12" s="146"/>
      <c r="G12" s="145">
        <v>1</v>
      </c>
      <c r="H12" s="148" t="s">
        <v>235</v>
      </c>
      <c r="I12" s="149"/>
      <c r="J12" s="150"/>
    </row>
    <row r="13" spans="1:10" ht="13.5" customHeight="1" x14ac:dyDescent="0.15">
      <c r="B13" s="147">
        <v>43660</v>
      </c>
      <c r="C13" s="146" t="s">
        <v>154</v>
      </c>
      <c r="D13" s="145">
        <v>5</v>
      </c>
      <c r="E13" s="146" t="s">
        <v>156</v>
      </c>
      <c r="F13" s="146"/>
      <c r="G13" s="145">
        <v>1</v>
      </c>
      <c r="H13" s="148" t="s">
        <v>235</v>
      </c>
      <c r="I13" s="149"/>
      <c r="J13" s="150"/>
    </row>
    <row r="14" spans="1:10" ht="13.5" customHeight="1" x14ac:dyDescent="0.15">
      <c r="A14" s="137">
        <v>10</v>
      </c>
      <c r="B14" s="147">
        <v>43660</v>
      </c>
      <c r="C14" s="146" t="s">
        <v>157</v>
      </c>
      <c r="D14" s="145">
        <v>6</v>
      </c>
      <c r="E14" s="146" t="s">
        <v>158</v>
      </c>
      <c r="F14" s="146"/>
      <c r="G14" s="145">
        <v>1</v>
      </c>
      <c r="H14" s="148" t="s">
        <v>235</v>
      </c>
      <c r="I14" s="149"/>
      <c r="J14" s="150"/>
    </row>
    <row r="15" spans="1:10" ht="13.5" customHeight="1" x14ac:dyDescent="0.15">
      <c r="B15" s="147">
        <v>43660</v>
      </c>
      <c r="C15" s="146" t="s">
        <v>160</v>
      </c>
      <c r="D15" s="145">
        <v>1</v>
      </c>
      <c r="E15" s="146" t="s">
        <v>159</v>
      </c>
      <c r="F15" s="146"/>
      <c r="G15" s="145">
        <v>1</v>
      </c>
      <c r="H15" s="148" t="s">
        <v>235</v>
      </c>
      <c r="I15" s="149"/>
      <c r="J15" s="150"/>
    </row>
    <row r="16" spans="1:10" ht="13.5" customHeight="1" x14ac:dyDescent="0.15">
      <c r="B16" s="147">
        <v>43681</v>
      </c>
      <c r="C16" s="146" t="s">
        <v>170</v>
      </c>
      <c r="D16" s="145">
        <v>14</v>
      </c>
      <c r="E16" s="146"/>
      <c r="F16" s="146"/>
      <c r="G16" s="145">
        <v>1</v>
      </c>
      <c r="H16" s="148" t="s">
        <v>235</v>
      </c>
      <c r="I16" s="149"/>
      <c r="J16" s="150"/>
    </row>
    <row r="17" spans="1:10" ht="13.5" customHeight="1" x14ac:dyDescent="0.15">
      <c r="B17" s="147">
        <v>43681</v>
      </c>
      <c r="C17" s="146" t="s">
        <v>170</v>
      </c>
      <c r="D17" s="145">
        <v>8</v>
      </c>
      <c r="E17" s="146" t="s">
        <v>186</v>
      </c>
      <c r="F17" s="146"/>
      <c r="G17" s="145">
        <v>2</v>
      </c>
      <c r="H17" s="148" t="s">
        <v>235</v>
      </c>
      <c r="I17" s="149"/>
      <c r="J17" s="150"/>
    </row>
    <row r="18" spans="1:10" ht="13.5" customHeight="1" x14ac:dyDescent="0.15">
      <c r="B18" s="147">
        <v>43681</v>
      </c>
      <c r="C18" s="146" t="s">
        <v>166</v>
      </c>
      <c r="D18" s="145">
        <v>20</v>
      </c>
      <c r="E18" s="146" t="s">
        <v>171</v>
      </c>
      <c r="F18" s="146"/>
      <c r="G18" s="145">
        <v>1</v>
      </c>
      <c r="H18" s="148" t="s">
        <v>235</v>
      </c>
      <c r="I18" s="149"/>
      <c r="J18" s="150"/>
    </row>
    <row r="19" spans="1:10" ht="13.5" customHeight="1" x14ac:dyDescent="0.15">
      <c r="A19" s="137">
        <v>15</v>
      </c>
      <c r="B19" s="147">
        <v>43695</v>
      </c>
      <c r="C19" s="146" t="s">
        <v>177</v>
      </c>
      <c r="D19" s="145">
        <v>21</v>
      </c>
      <c r="E19" s="146" t="s">
        <v>178</v>
      </c>
      <c r="F19" s="146"/>
      <c r="G19" s="145">
        <v>1</v>
      </c>
      <c r="H19" s="148" t="s">
        <v>235</v>
      </c>
      <c r="I19" s="149"/>
      <c r="J19" s="150"/>
    </row>
    <row r="20" spans="1:10" ht="13.5" customHeight="1" x14ac:dyDescent="0.15">
      <c r="B20" s="147">
        <v>43709</v>
      </c>
      <c r="C20" s="146" t="s">
        <v>21</v>
      </c>
      <c r="D20" s="145">
        <v>8</v>
      </c>
      <c r="E20" s="146" t="s">
        <v>186</v>
      </c>
      <c r="F20" s="146"/>
      <c r="G20" s="145">
        <v>3</v>
      </c>
      <c r="H20" s="148" t="s">
        <v>235</v>
      </c>
      <c r="I20" s="149"/>
      <c r="J20" s="150" t="s">
        <v>228</v>
      </c>
    </row>
    <row r="21" spans="1:10" ht="13.5" customHeight="1" x14ac:dyDescent="0.15">
      <c r="B21" s="147">
        <v>43709</v>
      </c>
      <c r="C21" s="146" t="s">
        <v>21</v>
      </c>
      <c r="D21" s="145">
        <v>1</v>
      </c>
      <c r="E21" s="146" t="s">
        <v>187</v>
      </c>
      <c r="F21" s="146"/>
      <c r="G21" s="145">
        <v>1</v>
      </c>
      <c r="H21" s="148" t="s">
        <v>235</v>
      </c>
      <c r="I21" s="149"/>
      <c r="J21" s="150"/>
    </row>
    <row r="22" spans="1:10" ht="13.5" customHeight="1" x14ac:dyDescent="0.15">
      <c r="B22" s="147">
        <v>43737</v>
      </c>
      <c r="C22" s="146" t="s">
        <v>21</v>
      </c>
      <c r="D22" s="145">
        <v>19</v>
      </c>
      <c r="E22" s="146" t="s">
        <v>201</v>
      </c>
      <c r="F22" s="146"/>
      <c r="G22" s="145">
        <v>1</v>
      </c>
      <c r="H22" s="148" t="s">
        <v>235</v>
      </c>
      <c r="I22" s="149"/>
      <c r="J22" s="150"/>
    </row>
    <row r="23" spans="1:10" ht="13.5" customHeight="1" x14ac:dyDescent="0.15">
      <c r="B23" s="147">
        <v>43737</v>
      </c>
      <c r="C23" s="146" t="s">
        <v>205</v>
      </c>
      <c r="D23" s="145">
        <v>69</v>
      </c>
      <c r="E23" s="146" t="s">
        <v>202</v>
      </c>
      <c r="F23" s="146"/>
      <c r="G23" s="145">
        <v>1</v>
      </c>
      <c r="H23" s="148" t="s">
        <v>235</v>
      </c>
      <c r="I23" s="149"/>
      <c r="J23" s="150"/>
    </row>
    <row r="24" spans="1:10" ht="13.5" customHeight="1" x14ac:dyDescent="0.15">
      <c r="A24" s="137">
        <v>20</v>
      </c>
      <c r="B24" s="147">
        <v>43737</v>
      </c>
      <c r="C24" s="146" t="s">
        <v>205</v>
      </c>
      <c r="D24" s="145">
        <v>8</v>
      </c>
      <c r="E24" s="146" t="s">
        <v>203</v>
      </c>
      <c r="F24" s="146"/>
      <c r="G24" s="145">
        <v>1</v>
      </c>
      <c r="H24" s="148" t="s">
        <v>235</v>
      </c>
      <c r="I24" s="149"/>
      <c r="J24" s="150"/>
    </row>
    <row r="25" spans="1:10" ht="13.5" customHeight="1" x14ac:dyDescent="0.15">
      <c r="B25" s="147">
        <v>43737</v>
      </c>
      <c r="C25" s="146" t="s">
        <v>205</v>
      </c>
      <c r="D25" s="145"/>
      <c r="E25" s="146" t="s">
        <v>204</v>
      </c>
      <c r="F25" s="146"/>
      <c r="G25" s="145">
        <v>1</v>
      </c>
      <c r="H25" s="148" t="s">
        <v>235</v>
      </c>
      <c r="I25" s="149"/>
      <c r="J25" s="150"/>
    </row>
    <row r="26" spans="1:10" ht="13.5" customHeight="1" x14ac:dyDescent="0.15">
      <c r="B26" s="147">
        <v>43751</v>
      </c>
      <c r="C26" s="146" t="s">
        <v>49</v>
      </c>
      <c r="D26" s="145">
        <v>18</v>
      </c>
      <c r="E26" s="146" t="s">
        <v>214</v>
      </c>
      <c r="F26" s="146"/>
      <c r="G26" s="145">
        <v>1</v>
      </c>
      <c r="H26" s="148" t="s">
        <v>235</v>
      </c>
      <c r="I26" s="149"/>
      <c r="J26" s="150"/>
    </row>
    <row r="27" spans="1:10" ht="13.5" customHeight="1" x14ac:dyDescent="0.15">
      <c r="B27" s="147">
        <v>43793</v>
      </c>
      <c r="C27" s="146" t="s">
        <v>21</v>
      </c>
      <c r="D27" s="145">
        <v>8</v>
      </c>
      <c r="E27" s="146" t="s">
        <v>186</v>
      </c>
      <c r="F27" s="146"/>
      <c r="G27" s="145">
        <v>1</v>
      </c>
      <c r="H27" s="148" t="s">
        <v>235</v>
      </c>
      <c r="I27" s="149"/>
      <c r="J27" s="150"/>
    </row>
    <row r="28" spans="1:10" ht="13.5" customHeight="1" x14ac:dyDescent="0.15">
      <c r="B28" s="147">
        <v>43807</v>
      </c>
      <c r="C28" s="146" t="s">
        <v>231</v>
      </c>
      <c r="D28" s="145">
        <v>21</v>
      </c>
      <c r="E28" s="146" t="s">
        <v>232</v>
      </c>
      <c r="F28" s="146"/>
      <c r="G28" s="145">
        <v>1</v>
      </c>
      <c r="H28" s="148" t="s">
        <v>235</v>
      </c>
      <c r="I28" s="149"/>
      <c r="J28" s="150"/>
    </row>
    <row r="29" spans="1:10" ht="13.5" customHeight="1" x14ac:dyDescent="0.15">
      <c r="A29" s="137">
        <v>25</v>
      </c>
      <c r="B29" s="147">
        <v>43807</v>
      </c>
      <c r="C29" s="146" t="s">
        <v>231</v>
      </c>
      <c r="D29" s="145">
        <v>7</v>
      </c>
      <c r="E29" s="146" t="s">
        <v>233</v>
      </c>
      <c r="F29" s="146"/>
      <c r="G29" s="145">
        <v>1</v>
      </c>
      <c r="H29" s="148" t="s">
        <v>235</v>
      </c>
      <c r="I29" s="149"/>
      <c r="J29" s="150"/>
    </row>
    <row r="30" spans="1:10" ht="13.5" customHeight="1" x14ac:dyDescent="0.15">
      <c r="B30" s="147">
        <v>43807</v>
      </c>
      <c r="C30" s="146" t="s">
        <v>231</v>
      </c>
      <c r="D30" s="145">
        <v>10</v>
      </c>
      <c r="E30" s="146" t="s">
        <v>234</v>
      </c>
      <c r="F30" s="146"/>
      <c r="G30" s="145"/>
      <c r="H30" s="148" t="s">
        <v>236</v>
      </c>
      <c r="I30" s="149"/>
      <c r="J30" s="150" t="s">
        <v>237</v>
      </c>
    </row>
    <row r="31" spans="1:10" ht="13.5" customHeight="1" x14ac:dyDescent="0.15">
      <c r="B31" s="147">
        <v>43807</v>
      </c>
      <c r="C31" s="146" t="s">
        <v>238</v>
      </c>
      <c r="D31" s="145">
        <v>24</v>
      </c>
      <c r="E31" s="146" t="s">
        <v>239</v>
      </c>
      <c r="F31" s="146"/>
      <c r="G31" s="145">
        <v>1</v>
      </c>
      <c r="H31" s="148" t="s">
        <v>235</v>
      </c>
      <c r="I31" s="149"/>
      <c r="J31" s="150"/>
    </row>
    <row r="32" spans="1:10" ht="13.5" customHeight="1" x14ac:dyDescent="0.15">
      <c r="B32" s="147">
        <v>43807</v>
      </c>
      <c r="C32" s="146" t="s">
        <v>238</v>
      </c>
      <c r="D32" s="145">
        <v>16</v>
      </c>
      <c r="E32" s="146" t="s">
        <v>240</v>
      </c>
      <c r="F32" s="146"/>
      <c r="G32" s="145">
        <v>1</v>
      </c>
      <c r="H32" s="148" t="s">
        <v>235</v>
      </c>
      <c r="I32" s="149"/>
      <c r="J32" s="150"/>
    </row>
    <row r="33" spans="1:10" ht="13.5" customHeight="1" x14ac:dyDescent="0.15">
      <c r="B33" s="147">
        <v>43807</v>
      </c>
      <c r="C33" s="146" t="s">
        <v>241</v>
      </c>
      <c r="D33" s="145">
        <v>15</v>
      </c>
      <c r="E33" s="146" t="s">
        <v>242</v>
      </c>
      <c r="F33" s="146"/>
      <c r="G33" s="145">
        <v>1</v>
      </c>
      <c r="H33" s="148" t="s">
        <v>235</v>
      </c>
      <c r="I33" s="149"/>
      <c r="J33" s="150"/>
    </row>
    <row r="34" spans="1:10" ht="13.5" customHeight="1" x14ac:dyDescent="0.15">
      <c r="A34" s="137">
        <v>30</v>
      </c>
      <c r="B34" s="147">
        <v>43807</v>
      </c>
      <c r="C34" s="146" t="s">
        <v>244</v>
      </c>
      <c r="D34" s="145">
        <v>31</v>
      </c>
      <c r="E34" s="146" t="s">
        <v>243</v>
      </c>
      <c r="F34" s="146"/>
      <c r="G34" s="145">
        <v>1</v>
      </c>
      <c r="H34" s="148" t="s">
        <v>235</v>
      </c>
      <c r="I34" s="149"/>
      <c r="J34" s="150"/>
    </row>
    <row r="35" spans="1:10" ht="13.5" customHeight="1" x14ac:dyDescent="0.15">
      <c r="B35" s="147">
        <v>43814</v>
      </c>
      <c r="C35" s="146" t="s">
        <v>252</v>
      </c>
      <c r="D35" s="145">
        <v>13</v>
      </c>
      <c r="E35" s="146" t="s">
        <v>253</v>
      </c>
      <c r="F35" s="146"/>
      <c r="G35" s="145">
        <v>1</v>
      </c>
      <c r="H35" s="148" t="s">
        <v>235</v>
      </c>
      <c r="I35" s="149"/>
      <c r="J35" s="150"/>
    </row>
    <row r="36" spans="1:10" ht="13.5" customHeight="1" x14ac:dyDescent="0.15">
      <c r="B36" s="147"/>
      <c r="C36" s="146"/>
      <c r="D36" s="145"/>
      <c r="E36" s="146"/>
      <c r="F36" s="146"/>
      <c r="G36" s="145"/>
      <c r="H36" s="148"/>
      <c r="I36" s="149"/>
      <c r="J36" s="150"/>
    </row>
    <row r="37" spans="1:10" ht="13.5" customHeight="1" x14ac:dyDescent="0.15">
      <c r="B37" s="147"/>
      <c r="C37" s="146"/>
      <c r="D37" s="145"/>
      <c r="E37" s="146"/>
      <c r="F37" s="146"/>
      <c r="G37" s="145"/>
      <c r="H37" s="148"/>
      <c r="I37" s="149"/>
      <c r="J37" s="150"/>
    </row>
    <row r="38" spans="1:10" ht="13.5" customHeight="1" x14ac:dyDescent="0.15">
      <c r="B38" s="147"/>
      <c r="C38" s="146"/>
      <c r="D38" s="145"/>
      <c r="E38" s="146"/>
      <c r="F38" s="146"/>
      <c r="G38" s="145"/>
      <c r="H38" s="148"/>
      <c r="I38" s="149"/>
      <c r="J38" s="150"/>
    </row>
    <row r="39" spans="1:10" ht="13.5" customHeight="1" x14ac:dyDescent="0.15">
      <c r="A39" s="137">
        <v>35</v>
      </c>
      <c r="B39" s="147"/>
      <c r="C39" s="146"/>
      <c r="D39" s="145"/>
      <c r="E39" s="146"/>
      <c r="F39" s="146"/>
      <c r="G39" s="145"/>
      <c r="H39" s="148"/>
      <c r="I39" s="149"/>
      <c r="J39" s="150"/>
    </row>
    <row r="40" spans="1:10" ht="13.5" customHeight="1" x14ac:dyDescent="0.15">
      <c r="B40" s="147"/>
      <c r="C40" s="146"/>
      <c r="D40" s="145"/>
      <c r="E40" s="146"/>
      <c r="F40" s="146"/>
      <c r="G40" s="145"/>
      <c r="H40" s="148"/>
      <c r="I40" s="149"/>
      <c r="J40" s="150"/>
    </row>
    <row r="41" spans="1:10" ht="13.5" customHeight="1" x14ac:dyDescent="0.15">
      <c r="B41" s="147"/>
      <c r="C41" s="146"/>
      <c r="D41" s="145"/>
      <c r="E41" s="146"/>
      <c r="F41" s="146"/>
      <c r="G41" s="145"/>
      <c r="H41" s="148"/>
      <c r="I41" s="149"/>
      <c r="J41" s="150"/>
    </row>
    <row r="42" spans="1:10" ht="13.5" customHeight="1" x14ac:dyDescent="0.15">
      <c r="B42" s="147"/>
      <c r="C42" s="146"/>
      <c r="D42" s="145"/>
      <c r="E42" s="146"/>
      <c r="F42" s="146"/>
      <c r="G42" s="145"/>
      <c r="H42" s="148"/>
      <c r="I42" s="149"/>
      <c r="J42" s="150"/>
    </row>
    <row r="43" spans="1:10" ht="13.5" customHeight="1" x14ac:dyDescent="0.15">
      <c r="B43" s="147"/>
      <c r="C43" s="146"/>
      <c r="D43" s="145"/>
      <c r="E43" s="146"/>
      <c r="F43" s="146"/>
      <c r="G43" s="145"/>
      <c r="H43" s="148"/>
      <c r="I43" s="149"/>
      <c r="J43" s="150"/>
    </row>
    <row r="44" spans="1:10" ht="13.5" customHeight="1" x14ac:dyDescent="0.15">
      <c r="A44" s="137">
        <v>40</v>
      </c>
      <c r="B44" s="147"/>
      <c r="C44" s="146"/>
      <c r="D44" s="145"/>
      <c r="E44" s="146"/>
      <c r="F44" s="146"/>
      <c r="G44" s="145"/>
      <c r="H44" s="148"/>
      <c r="I44" s="149"/>
      <c r="J44" s="150"/>
    </row>
    <row r="45" spans="1:10" ht="13.5" customHeight="1" x14ac:dyDescent="0.15">
      <c r="B45" s="147"/>
      <c r="C45" s="146"/>
      <c r="D45" s="145"/>
      <c r="E45" s="146"/>
      <c r="F45" s="146"/>
      <c r="G45" s="145"/>
      <c r="H45" s="148"/>
      <c r="I45" s="149"/>
      <c r="J45" s="150"/>
    </row>
    <row r="46" spans="1:10" ht="13.5" customHeight="1" x14ac:dyDescent="0.15">
      <c r="B46" s="147"/>
      <c r="C46" s="146"/>
      <c r="D46" s="145"/>
      <c r="E46" s="146"/>
      <c r="F46" s="146"/>
      <c r="G46" s="145"/>
      <c r="H46" s="148"/>
      <c r="I46" s="149"/>
      <c r="J46" s="150"/>
    </row>
    <row r="47" spans="1:10" ht="6" customHeight="1" x14ac:dyDescent="0.15"/>
  </sheetData>
  <mergeCells count="1">
    <mergeCell ref="B2:E2"/>
  </mergeCells>
  <phoneticPr fontId="2"/>
  <pageMargins left="0.39370078740157483" right="0.19685039370078741" top="0.19685039370078741" bottom="0" header="0.51181102362204722" footer="0.51181102362204722"/>
  <pageSetup paperSize="9" orientation="landscape" horizontalDpi="0"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A30"/>
  <sheetViews>
    <sheetView tabSelected="1" zoomScale="77" zoomScaleNormal="77" workbookViewId="0">
      <selection activeCell="AS1" sqref="AS1"/>
    </sheetView>
  </sheetViews>
  <sheetFormatPr defaultRowHeight="27" customHeight="1" x14ac:dyDescent="0.15"/>
  <cols>
    <col min="1" max="1" width="0.375" customWidth="1"/>
    <col min="2" max="2" width="14.125" customWidth="1"/>
    <col min="3" max="41" width="3.375" customWidth="1"/>
    <col min="42" max="42" width="8.875" customWidth="1"/>
    <col min="43" max="47" width="4.75" customWidth="1"/>
    <col min="48" max="48" width="4.75" style="158" customWidth="1"/>
    <col min="49" max="50" width="4.75" customWidth="1"/>
    <col min="51" max="51" width="0.5" customWidth="1"/>
    <col min="52" max="52" width="2.5" customWidth="1"/>
    <col min="53" max="53" width="9" style="152"/>
    <col min="55" max="91" width="2" customWidth="1"/>
  </cols>
  <sheetData>
    <row r="2" spans="2:53" ht="27" customHeight="1" x14ac:dyDescent="0.15">
      <c r="B2" s="151"/>
      <c r="C2" s="390" t="s">
        <v>114</v>
      </c>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0"/>
      <c r="AL2" s="390"/>
      <c r="AM2" s="390"/>
      <c r="AN2" s="390"/>
      <c r="AO2" s="390"/>
      <c r="AP2" s="172"/>
      <c r="AQ2" s="391" t="s">
        <v>255</v>
      </c>
      <c r="AR2" s="391"/>
      <c r="AS2" s="391"/>
      <c r="AT2" s="391"/>
      <c r="AU2" s="391"/>
      <c r="AV2" s="391"/>
      <c r="AW2" s="391"/>
      <c r="AX2" s="392"/>
    </row>
    <row r="3" spans="2:53" ht="27" customHeight="1" x14ac:dyDescent="0.15">
      <c r="B3" s="393"/>
      <c r="C3" s="394" t="s">
        <v>18</v>
      </c>
      <c r="D3" s="394"/>
      <c r="E3" s="394"/>
      <c r="F3" s="394" t="s">
        <v>21</v>
      </c>
      <c r="G3" s="394"/>
      <c r="H3" s="394"/>
      <c r="I3" s="396" t="s">
        <v>24</v>
      </c>
      <c r="J3" s="396"/>
      <c r="K3" s="396"/>
      <c r="L3" s="394" t="s">
        <v>27</v>
      </c>
      <c r="M3" s="394"/>
      <c r="N3" s="394"/>
      <c r="O3" s="394" t="s">
        <v>30</v>
      </c>
      <c r="P3" s="394"/>
      <c r="Q3" s="394"/>
      <c r="R3" s="394" t="s">
        <v>33</v>
      </c>
      <c r="S3" s="394"/>
      <c r="T3" s="394"/>
      <c r="U3" s="394" t="s">
        <v>92</v>
      </c>
      <c r="V3" s="394"/>
      <c r="W3" s="394"/>
      <c r="X3" s="394" t="s">
        <v>39</v>
      </c>
      <c r="Y3" s="394"/>
      <c r="Z3" s="394"/>
      <c r="AA3" s="394" t="s">
        <v>43</v>
      </c>
      <c r="AB3" s="394"/>
      <c r="AC3" s="394"/>
      <c r="AD3" s="394" t="s">
        <v>46</v>
      </c>
      <c r="AE3" s="394"/>
      <c r="AF3" s="394"/>
      <c r="AG3" s="398" t="s">
        <v>49</v>
      </c>
      <c r="AH3" s="399"/>
      <c r="AI3" s="400"/>
      <c r="AJ3" s="398" t="s">
        <v>52</v>
      </c>
      <c r="AK3" s="399"/>
      <c r="AL3" s="400"/>
      <c r="AM3" s="398" t="s">
        <v>82</v>
      </c>
      <c r="AN3" s="399"/>
      <c r="AO3" s="400"/>
      <c r="AP3" s="424" t="s">
        <v>93</v>
      </c>
      <c r="AQ3" s="417" t="s">
        <v>94</v>
      </c>
      <c r="AR3" s="393"/>
      <c r="AS3" s="393"/>
      <c r="AT3" s="393" t="s">
        <v>95</v>
      </c>
      <c r="AU3" s="393"/>
      <c r="AV3" s="418"/>
      <c r="AW3" s="419" t="s">
        <v>96</v>
      </c>
      <c r="AX3" s="420" t="s">
        <v>97</v>
      </c>
      <c r="BA3" s="152">
        <v>0</v>
      </c>
    </row>
    <row r="4" spans="2:53" ht="27" customHeight="1" x14ac:dyDescent="0.15">
      <c r="B4" s="393"/>
      <c r="C4" s="395"/>
      <c r="D4" s="395"/>
      <c r="E4" s="395"/>
      <c r="F4" s="395"/>
      <c r="G4" s="395"/>
      <c r="H4" s="395"/>
      <c r="I4" s="397"/>
      <c r="J4" s="397"/>
      <c r="K4" s="397"/>
      <c r="L4" s="395"/>
      <c r="M4" s="395"/>
      <c r="N4" s="395"/>
      <c r="O4" s="395"/>
      <c r="P4" s="395"/>
      <c r="Q4" s="395"/>
      <c r="R4" s="395"/>
      <c r="S4" s="395"/>
      <c r="T4" s="395"/>
      <c r="U4" s="395"/>
      <c r="V4" s="395"/>
      <c r="W4" s="395"/>
      <c r="X4" s="395"/>
      <c r="Y4" s="395"/>
      <c r="Z4" s="395"/>
      <c r="AA4" s="395"/>
      <c r="AB4" s="395"/>
      <c r="AC4" s="395"/>
      <c r="AD4" s="395"/>
      <c r="AE4" s="395"/>
      <c r="AF4" s="395"/>
      <c r="AG4" s="401"/>
      <c r="AH4" s="402"/>
      <c r="AI4" s="403"/>
      <c r="AJ4" s="401"/>
      <c r="AK4" s="402"/>
      <c r="AL4" s="403"/>
      <c r="AM4" s="401"/>
      <c r="AN4" s="402"/>
      <c r="AO4" s="403"/>
      <c r="AP4" s="425"/>
      <c r="AQ4" s="176" t="s">
        <v>98</v>
      </c>
      <c r="AR4" s="173" t="s">
        <v>99</v>
      </c>
      <c r="AS4" s="173" t="s">
        <v>100</v>
      </c>
      <c r="AT4" s="173" t="s">
        <v>101</v>
      </c>
      <c r="AU4" s="173" t="s">
        <v>102</v>
      </c>
      <c r="AV4" s="153" t="s">
        <v>103</v>
      </c>
      <c r="AW4" s="419"/>
      <c r="AX4" s="421"/>
      <c r="BA4" s="152">
        <v>1</v>
      </c>
    </row>
    <row r="5" spans="2:53" ht="27" customHeight="1" x14ac:dyDescent="0.15">
      <c r="B5" s="395" t="str">
        <f>C3</f>
        <v>石井フットボールクラブ</v>
      </c>
      <c r="C5" s="405"/>
      <c r="D5" s="406"/>
      <c r="E5" s="406"/>
      <c r="F5" s="177">
        <v>0</v>
      </c>
      <c r="G5" s="154" t="s">
        <v>10</v>
      </c>
      <c r="H5" s="174">
        <v>1</v>
      </c>
      <c r="I5" s="177">
        <v>0</v>
      </c>
      <c r="J5" s="154" t="s">
        <v>10</v>
      </c>
      <c r="K5" s="174">
        <v>0</v>
      </c>
      <c r="L5" s="177">
        <v>1</v>
      </c>
      <c r="M5" s="154" t="s">
        <v>10</v>
      </c>
      <c r="N5" s="174">
        <v>0</v>
      </c>
      <c r="O5" s="177">
        <v>2</v>
      </c>
      <c r="P5" s="154" t="s">
        <v>10</v>
      </c>
      <c r="Q5" s="174">
        <v>0</v>
      </c>
      <c r="R5" s="177">
        <v>4</v>
      </c>
      <c r="S5" s="154" t="s">
        <v>10</v>
      </c>
      <c r="T5" s="174">
        <v>0</v>
      </c>
      <c r="U5" s="177">
        <v>0</v>
      </c>
      <c r="V5" s="154" t="s">
        <v>10</v>
      </c>
      <c r="W5" s="174">
        <v>0</v>
      </c>
      <c r="X5" s="257">
        <v>4</v>
      </c>
      <c r="Y5" s="154" t="s">
        <v>10</v>
      </c>
      <c r="Z5" s="256">
        <v>0</v>
      </c>
      <c r="AA5" s="309">
        <v>2</v>
      </c>
      <c r="AB5" s="154" t="s">
        <v>10</v>
      </c>
      <c r="AC5" s="310">
        <v>0</v>
      </c>
      <c r="AD5" s="177">
        <v>1</v>
      </c>
      <c r="AE5" s="154" t="s">
        <v>10</v>
      </c>
      <c r="AF5" s="174">
        <v>0</v>
      </c>
      <c r="AG5" s="251">
        <v>0</v>
      </c>
      <c r="AH5" s="154" t="s">
        <v>10</v>
      </c>
      <c r="AI5" s="252">
        <v>2</v>
      </c>
      <c r="AJ5" s="268">
        <v>1</v>
      </c>
      <c r="AK5" s="154" t="s">
        <v>10</v>
      </c>
      <c r="AL5" s="269">
        <v>3</v>
      </c>
      <c r="AM5" s="177">
        <v>4</v>
      </c>
      <c r="AN5" s="154" t="s">
        <v>10</v>
      </c>
      <c r="AO5" s="174">
        <v>0</v>
      </c>
      <c r="AP5" s="411">
        <v>0</v>
      </c>
      <c r="AQ5" s="413">
        <v>7</v>
      </c>
      <c r="AR5" s="415">
        <v>2</v>
      </c>
      <c r="AS5" s="415">
        <v>3</v>
      </c>
      <c r="AT5" s="415">
        <f>+C5+F5+I5+L5+O5+R5+U5+X5+AA5+AD5+AG5+AJ5+AM5</f>
        <v>19</v>
      </c>
      <c r="AU5" s="415">
        <f>+E5+H5+K5+N5+Q5+T5+W5+Z5+AC5+AF5+AI5+AL5+AO5</f>
        <v>6</v>
      </c>
      <c r="AV5" s="426">
        <f>+AT5-AU5</f>
        <v>13</v>
      </c>
      <c r="AW5" s="428">
        <f>+(AQ5*3)+(AR5*1)</f>
        <v>23</v>
      </c>
      <c r="AX5" s="430">
        <v>4</v>
      </c>
      <c r="BA5" s="152">
        <v>2</v>
      </c>
    </row>
    <row r="6" spans="2:53" ht="27" customHeight="1" x14ac:dyDescent="0.15">
      <c r="B6" s="404"/>
      <c r="C6" s="422"/>
      <c r="D6" s="423"/>
      <c r="E6" s="423"/>
      <c r="F6" s="155"/>
      <c r="G6" s="325" t="s">
        <v>106</v>
      </c>
      <c r="H6" s="156"/>
      <c r="I6" s="155"/>
      <c r="J6" s="157" t="s">
        <v>124</v>
      </c>
      <c r="K6" s="156"/>
      <c r="L6" s="155"/>
      <c r="M6" s="179" t="s">
        <v>225</v>
      </c>
      <c r="N6" s="156"/>
      <c r="O6" s="155"/>
      <c r="P6" s="179" t="s">
        <v>258</v>
      </c>
      <c r="Q6" s="156"/>
      <c r="R6" s="155"/>
      <c r="S6" s="179" t="s">
        <v>215</v>
      </c>
      <c r="T6" s="156"/>
      <c r="U6" s="155"/>
      <c r="V6" s="179" t="s">
        <v>246</v>
      </c>
      <c r="W6" s="156"/>
      <c r="X6" s="155"/>
      <c r="Y6" s="157" t="s">
        <v>122</v>
      </c>
      <c r="Z6" s="156"/>
      <c r="AA6" s="155"/>
      <c r="AB6" s="157" t="s">
        <v>122</v>
      </c>
      <c r="AC6" s="156"/>
      <c r="AD6" s="155"/>
      <c r="AE6" s="179" t="s">
        <v>188</v>
      </c>
      <c r="AF6" s="156"/>
      <c r="AG6" s="155"/>
      <c r="AH6" s="254" t="s">
        <v>106</v>
      </c>
      <c r="AI6" s="156"/>
      <c r="AJ6" s="155"/>
      <c r="AK6" s="271" t="s">
        <v>106</v>
      </c>
      <c r="AL6" s="156"/>
      <c r="AM6" s="155"/>
      <c r="AN6" s="157" t="s">
        <v>122</v>
      </c>
      <c r="AO6" s="156"/>
      <c r="AP6" s="412"/>
      <c r="AQ6" s="414"/>
      <c r="AR6" s="416"/>
      <c r="AS6" s="416"/>
      <c r="AT6" s="416"/>
      <c r="AU6" s="416"/>
      <c r="AV6" s="427"/>
      <c r="AW6" s="429"/>
      <c r="AX6" s="431"/>
      <c r="BA6" s="152">
        <v>3</v>
      </c>
    </row>
    <row r="7" spans="2:53" ht="27" customHeight="1" x14ac:dyDescent="0.15">
      <c r="B7" s="395" t="str">
        <f>F3</f>
        <v>Boa Sorte</v>
      </c>
      <c r="C7" s="177">
        <v>1</v>
      </c>
      <c r="D7" s="154" t="s">
        <v>10</v>
      </c>
      <c r="E7" s="174">
        <v>0</v>
      </c>
      <c r="F7" s="405"/>
      <c r="G7" s="406"/>
      <c r="H7" s="407"/>
      <c r="I7" s="177">
        <v>1</v>
      </c>
      <c r="J7" s="154" t="s">
        <v>10</v>
      </c>
      <c r="K7" s="174">
        <v>1</v>
      </c>
      <c r="L7" s="177">
        <v>1</v>
      </c>
      <c r="M7" s="154" t="s">
        <v>10</v>
      </c>
      <c r="N7" s="174">
        <v>2</v>
      </c>
      <c r="O7" s="177">
        <v>2</v>
      </c>
      <c r="P7" s="154" t="s">
        <v>10</v>
      </c>
      <c r="Q7" s="174">
        <v>0</v>
      </c>
      <c r="R7" s="177">
        <v>2</v>
      </c>
      <c r="S7" s="154" t="s">
        <v>10</v>
      </c>
      <c r="T7" s="174">
        <v>1</v>
      </c>
      <c r="U7" s="257">
        <v>1</v>
      </c>
      <c r="V7" s="154" t="s">
        <v>10</v>
      </c>
      <c r="W7" s="256">
        <v>0</v>
      </c>
      <c r="X7" s="177">
        <v>4</v>
      </c>
      <c r="Y7" s="154" t="s">
        <v>10</v>
      </c>
      <c r="Z7" s="174">
        <v>1</v>
      </c>
      <c r="AA7" s="177">
        <v>0</v>
      </c>
      <c r="AB7" s="154" t="s">
        <v>10</v>
      </c>
      <c r="AC7" s="174">
        <v>0</v>
      </c>
      <c r="AD7" s="177">
        <v>2</v>
      </c>
      <c r="AE7" s="154" t="s">
        <v>10</v>
      </c>
      <c r="AF7" s="174">
        <v>0</v>
      </c>
      <c r="AG7" s="177">
        <v>1</v>
      </c>
      <c r="AH7" s="154" t="s">
        <v>10</v>
      </c>
      <c r="AI7" s="174">
        <v>0</v>
      </c>
      <c r="AJ7" s="177">
        <v>1</v>
      </c>
      <c r="AK7" s="154" t="s">
        <v>10</v>
      </c>
      <c r="AL7" s="174">
        <v>0</v>
      </c>
      <c r="AM7" s="177">
        <v>8</v>
      </c>
      <c r="AN7" s="154" t="s">
        <v>10</v>
      </c>
      <c r="AO7" s="174">
        <v>1</v>
      </c>
      <c r="AP7" s="411">
        <v>0</v>
      </c>
      <c r="AQ7" s="413">
        <v>9</v>
      </c>
      <c r="AR7" s="415">
        <v>2</v>
      </c>
      <c r="AS7" s="415">
        <v>1</v>
      </c>
      <c r="AT7" s="415">
        <f t="shared" ref="AT7" si="0">+C7+F7+I7+L7+O7+R7+U7+X7+AA7+AD7+AG7+AJ7+AM7</f>
        <v>24</v>
      </c>
      <c r="AU7" s="415">
        <f t="shared" ref="AU7" si="1">+E7+H7+K7+N7+Q7+T7+W7+Z7+AC7+AF7+AI7+AL7+AO7</f>
        <v>6</v>
      </c>
      <c r="AV7" s="426">
        <f t="shared" ref="AV7" si="2">+AT7-AU7</f>
        <v>18</v>
      </c>
      <c r="AW7" s="428">
        <f>+(AQ7*3)+(AR7*1)</f>
        <v>29</v>
      </c>
      <c r="AX7" s="430">
        <v>2</v>
      </c>
      <c r="BA7" s="152">
        <v>13</v>
      </c>
    </row>
    <row r="8" spans="2:53" ht="27" customHeight="1" x14ac:dyDescent="0.15">
      <c r="B8" s="404"/>
      <c r="C8" s="155"/>
      <c r="D8" s="179" t="s">
        <v>230</v>
      </c>
      <c r="E8" s="156"/>
      <c r="F8" s="408"/>
      <c r="G8" s="409"/>
      <c r="H8" s="410"/>
      <c r="I8" s="155"/>
      <c r="J8" s="179" t="s">
        <v>224</v>
      </c>
      <c r="K8" s="156"/>
      <c r="L8" s="155"/>
      <c r="M8" s="338" t="s">
        <v>106</v>
      </c>
      <c r="N8" s="156"/>
      <c r="O8" s="155"/>
      <c r="P8" s="179" t="s">
        <v>206</v>
      </c>
      <c r="Q8" s="156"/>
      <c r="R8" s="155"/>
      <c r="S8" s="179" t="s">
        <v>248</v>
      </c>
      <c r="T8" s="156"/>
      <c r="U8" s="155"/>
      <c r="V8" s="157" t="s">
        <v>122</v>
      </c>
      <c r="W8" s="156"/>
      <c r="X8" s="155"/>
      <c r="Y8" s="157" t="s">
        <v>122</v>
      </c>
      <c r="Z8" s="156"/>
      <c r="AA8" s="155"/>
      <c r="AB8" s="157" t="s">
        <v>124</v>
      </c>
      <c r="AC8" s="156"/>
      <c r="AD8" s="155"/>
      <c r="AE8" s="157" t="s">
        <v>122</v>
      </c>
      <c r="AF8" s="156"/>
      <c r="AG8" s="155"/>
      <c r="AH8" s="157" t="s">
        <v>122</v>
      </c>
      <c r="AI8" s="156"/>
      <c r="AJ8" s="155"/>
      <c r="AK8" s="157" t="s">
        <v>122</v>
      </c>
      <c r="AL8" s="156"/>
      <c r="AM8" s="155"/>
      <c r="AN8" s="157" t="s">
        <v>122</v>
      </c>
      <c r="AO8" s="156"/>
      <c r="AP8" s="412"/>
      <c r="AQ8" s="414"/>
      <c r="AR8" s="416"/>
      <c r="AS8" s="416"/>
      <c r="AT8" s="416"/>
      <c r="AU8" s="416"/>
      <c r="AV8" s="427"/>
      <c r="AW8" s="429"/>
      <c r="AX8" s="431"/>
      <c r="BA8" s="152">
        <v>9</v>
      </c>
    </row>
    <row r="9" spans="2:53" ht="27" customHeight="1" x14ac:dyDescent="0.15">
      <c r="B9" s="395" t="str">
        <f>I3</f>
        <v>N.J</v>
      </c>
      <c r="C9" s="177">
        <v>0</v>
      </c>
      <c r="D9" s="154" t="s">
        <v>10</v>
      </c>
      <c r="E9" s="174">
        <v>0</v>
      </c>
      <c r="F9" s="177">
        <v>1</v>
      </c>
      <c r="G9" s="154" t="s">
        <v>10</v>
      </c>
      <c r="H9" s="174">
        <v>1</v>
      </c>
      <c r="I9" s="405"/>
      <c r="J9" s="406"/>
      <c r="K9" s="407"/>
      <c r="L9" s="177">
        <v>1</v>
      </c>
      <c r="M9" s="154" t="s">
        <v>10</v>
      </c>
      <c r="N9" s="174">
        <v>0</v>
      </c>
      <c r="O9" s="326">
        <v>5</v>
      </c>
      <c r="P9" s="154" t="s">
        <v>10</v>
      </c>
      <c r="Q9" s="327">
        <v>0</v>
      </c>
      <c r="R9" s="177">
        <v>0</v>
      </c>
      <c r="S9" s="154" t="s">
        <v>10</v>
      </c>
      <c r="T9" s="174">
        <v>1</v>
      </c>
      <c r="U9" s="177">
        <v>3</v>
      </c>
      <c r="V9" s="154" t="s">
        <v>10</v>
      </c>
      <c r="W9" s="174">
        <v>0</v>
      </c>
      <c r="X9" s="177">
        <v>11</v>
      </c>
      <c r="Y9" s="154" t="s">
        <v>10</v>
      </c>
      <c r="Z9" s="174">
        <v>0</v>
      </c>
      <c r="AA9" s="177">
        <v>2</v>
      </c>
      <c r="AB9" s="154" t="s">
        <v>10</v>
      </c>
      <c r="AC9" s="174">
        <v>1</v>
      </c>
      <c r="AD9" s="177">
        <v>6</v>
      </c>
      <c r="AE9" s="154" t="s">
        <v>10</v>
      </c>
      <c r="AF9" s="174">
        <v>2</v>
      </c>
      <c r="AG9" s="177">
        <v>0</v>
      </c>
      <c r="AH9" s="154" t="s">
        <v>10</v>
      </c>
      <c r="AI9" s="174">
        <v>2</v>
      </c>
      <c r="AJ9" s="177">
        <v>3</v>
      </c>
      <c r="AK9" s="154" t="s">
        <v>10</v>
      </c>
      <c r="AL9" s="174">
        <v>2</v>
      </c>
      <c r="AM9" s="177">
        <v>7</v>
      </c>
      <c r="AN9" s="154" t="s">
        <v>10</v>
      </c>
      <c r="AO9" s="174">
        <v>0</v>
      </c>
      <c r="AP9" s="411">
        <v>0</v>
      </c>
      <c r="AQ9" s="413">
        <v>8</v>
      </c>
      <c r="AR9" s="415">
        <v>2</v>
      </c>
      <c r="AS9" s="415">
        <v>2</v>
      </c>
      <c r="AT9" s="415">
        <f t="shared" ref="AT9" si="3">+C9+F9+I9+L9+O9+R9+U9+X9+AA9+AD9+AG9+AJ9+AM9</f>
        <v>39</v>
      </c>
      <c r="AU9" s="415">
        <f t="shared" ref="AU9" si="4">+E9+H9+K9+N9+Q9+T9+W9+Z9+AC9+AF9+AI9+AL9+AO9</f>
        <v>9</v>
      </c>
      <c r="AV9" s="426">
        <f t="shared" ref="AV9" si="5">+AT9-AU9</f>
        <v>30</v>
      </c>
      <c r="AW9" s="428">
        <f>+(AQ9*3)+(AR9*1)</f>
        <v>26</v>
      </c>
      <c r="AX9" s="430">
        <v>3</v>
      </c>
      <c r="BA9" s="152">
        <v>8</v>
      </c>
    </row>
    <row r="10" spans="2:53" ht="27" customHeight="1" x14ac:dyDescent="0.15">
      <c r="B10" s="404"/>
      <c r="C10" s="155"/>
      <c r="D10" s="157" t="s">
        <v>124</v>
      </c>
      <c r="E10" s="156"/>
      <c r="F10" s="155"/>
      <c r="G10" s="157" t="s">
        <v>124</v>
      </c>
      <c r="H10" s="156"/>
      <c r="I10" s="408"/>
      <c r="J10" s="409"/>
      <c r="K10" s="410"/>
      <c r="L10" s="155"/>
      <c r="M10" s="157" t="s">
        <v>122</v>
      </c>
      <c r="N10" s="156"/>
      <c r="O10" s="155"/>
      <c r="P10" s="157" t="s">
        <v>122</v>
      </c>
      <c r="Q10" s="156"/>
      <c r="R10" s="155"/>
      <c r="S10" s="258" t="s">
        <v>106</v>
      </c>
      <c r="T10" s="156"/>
      <c r="U10" s="155"/>
      <c r="V10" s="157" t="s">
        <v>122</v>
      </c>
      <c r="W10" s="156"/>
      <c r="X10" s="155"/>
      <c r="Y10" s="157" t="s">
        <v>122</v>
      </c>
      <c r="Z10" s="156"/>
      <c r="AA10" s="155"/>
      <c r="AB10" s="157" t="s">
        <v>122</v>
      </c>
      <c r="AC10" s="156"/>
      <c r="AD10" s="155"/>
      <c r="AE10" s="157" t="s">
        <v>122</v>
      </c>
      <c r="AF10" s="156"/>
      <c r="AG10" s="155"/>
      <c r="AH10" s="238" t="s">
        <v>106</v>
      </c>
      <c r="AI10" s="156"/>
      <c r="AJ10" s="155"/>
      <c r="AK10" s="157" t="s">
        <v>122</v>
      </c>
      <c r="AL10" s="156"/>
      <c r="AM10" s="155"/>
      <c r="AN10" s="157" t="s">
        <v>122</v>
      </c>
      <c r="AO10" s="156"/>
      <c r="AP10" s="412"/>
      <c r="AQ10" s="414"/>
      <c r="AR10" s="416"/>
      <c r="AS10" s="416"/>
      <c r="AT10" s="416"/>
      <c r="AU10" s="416"/>
      <c r="AV10" s="427"/>
      <c r="AW10" s="429"/>
      <c r="AX10" s="431"/>
      <c r="BA10" s="152">
        <v>7</v>
      </c>
    </row>
    <row r="11" spans="2:53" ht="27" customHeight="1" x14ac:dyDescent="0.15">
      <c r="B11" s="432" t="str">
        <f>L3</f>
        <v>FC山川</v>
      </c>
      <c r="C11" s="317">
        <v>0</v>
      </c>
      <c r="D11" s="154" t="s">
        <v>10</v>
      </c>
      <c r="E11" s="315">
        <v>1</v>
      </c>
      <c r="F11" s="177">
        <v>2</v>
      </c>
      <c r="G11" s="154" t="s">
        <v>10</v>
      </c>
      <c r="H11" s="174">
        <v>1</v>
      </c>
      <c r="I11" s="177">
        <v>0</v>
      </c>
      <c r="J11" s="154" t="s">
        <v>10</v>
      </c>
      <c r="K11" s="174">
        <v>1</v>
      </c>
      <c r="L11" s="405"/>
      <c r="M11" s="406"/>
      <c r="N11" s="407"/>
      <c r="O11" s="177">
        <v>0</v>
      </c>
      <c r="P11" s="154" t="s">
        <v>10</v>
      </c>
      <c r="Q11" s="174">
        <v>1</v>
      </c>
      <c r="R11" s="177">
        <v>2</v>
      </c>
      <c r="S11" s="154" t="s">
        <v>10</v>
      </c>
      <c r="T11" s="174">
        <v>0</v>
      </c>
      <c r="U11" s="177">
        <v>1</v>
      </c>
      <c r="V11" s="154" t="s">
        <v>10</v>
      </c>
      <c r="W11" s="174">
        <v>0</v>
      </c>
      <c r="X11" s="251">
        <v>4</v>
      </c>
      <c r="Y11" s="154" t="s">
        <v>10</v>
      </c>
      <c r="Z11" s="252">
        <v>1</v>
      </c>
      <c r="AA11" s="248">
        <v>1</v>
      </c>
      <c r="AB11" s="154" t="s">
        <v>10</v>
      </c>
      <c r="AC11" s="246">
        <v>3</v>
      </c>
      <c r="AD11" s="177">
        <v>2</v>
      </c>
      <c r="AE11" s="154" t="s">
        <v>10</v>
      </c>
      <c r="AF11" s="174">
        <v>1</v>
      </c>
      <c r="AG11" s="177">
        <v>1</v>
      </c>
      <c r="AH11" s="154" t="s">
        <v>10</v>
      </c>
      <c r="AI11" s="174">
        <v>3</v>
      </c>
      <c r="AJ11" s="177">
        <v>0</v>
      </c>
      <c r="AK11" s="154" t="s">
        <v>10</v>
      </c>
      <c r="AL11" s="174">
        <v>0</v>
      </c>
      <c r="AM11" s="177">
        <v>5</v>
      </c>
      <c r="AN11" s="154" t="s">
        <v>10</v>
      </c>
      <c r="AO11" s="174">
        <v>0</v>
      </c>
      <c r="AP11" s="411">
        <v>0</v>
      </c>
      <c r="AQ11" s="413">
        <v>6</v>
      </c>
      <c r="AR11" s="415">
        <v>1</v>
      </c>
      <c r="AS11" s="415">
        <v>5</v>
      </c>
      <c r="AT11" s="415">
        <f t="shared" ref="AT11" si="6">+C11+F11+I11+L11+O11+R11+U11+X11+AA11+AD11+AG11+AJ11+AM11</f>
        <v>18</v>
      </c>
      <c r="AU11" s="415">
        <f t="shared" ref="AU11" si="7">+E11+H11+K11+N11+Q11+T11+W11+Z11+AC11+AF11+AI11+AL11+AO11</f>
        <v>12</v>
      </c>
      <c r="AV11" s="426">
        <f t="shared" ref="AV11" si="8">+AT11-AU11</f>
        <v>6</v>
      </c>
      <c r="AW11" s="428">
        <f>+(AQ11*3)+(AR11*1)</f>
        <v>19</v>
      </c>
      <c r="AX11" s="430">
        <v>6</v>
      </c>
      <c r="BA11" s="152">
        <v>4</v>
      </c>
    </row>
    <row r="12" spans="2:53" ht="27" customHeight="1" x14ac:dyDescent="0.15">
      <c r="B12" s="432"/>
      <c r="C12" s="155"/>
      <c r="D12" s="319" t="s">
        <v>106</v>
      </c>
      <c r="E12" s="156"/>
      <c r="F12" s="155"/>
      <c r="G12" s="157" t="s">
        <v>122</v>
      </c>
      <c r="H12" s="156"/>
      <c r="I12" s="155"/>
      <c r="J12" s="279" t="s">
        <v>106</v>
      </c>
      <c r="K12" s="156"/>
      <c r="L12" s="408"/>
      <c r="M12" s="409"/>
      <c r="N12" s="410"/>
      <c r="O12" s="155"/>
      <c r="P12" s="296" t="s">
        <v>106</v>
      </c>
      <c r="Q12" s="156"/>
      <c r="R12" s="155"/>
      <c r="S12" s="179" t="s">
        <v>221</v>
      </c>
      <c r="T12" s="156"/>
      <c r="U12" s="155"/>
      <c r="V12" s="179" t="s">
        <v>188</v>
      </c>
      <c r="W12" s="156"/>
      <c r="X12" s="155"/>
      <c r="Y12" s="157" t="s">
        <v>122</v>
      </c>
      <c r="Z12" s="156"/>
      <c r="AA12" s="155"/>
      <c r="AB12" s="250" t="s">
        <v>106</v>
      </c>
      <c r="AC12" s="156"/>
      <c r="AD12" s="155"/>
      <c r="AE12" s="157" t="s">
        <v>122</v>
      </c>
      <c r="AF12" s="156"/>
      <c r="AG12" s="155"/>
      <c r="AH12" s="244" t="s">
        <v>106</v>
      </c>
      <c r="AI12" s="156"/>
      <c r="AJ12" s="155"/>
      <c r="AK12" s="157" t="s">
        <v>124</v>
      </c>
      <c r="AL12" s="156"/>
      <c r="AM12" s="155"/>
      <c r="AN12" s="157" t="s">
        <v>122</v>
      </c>
      <c r="AO12" s="156"/>
      <c r="AP12" s="412"/>
      <c r="AQ12" s="414"/>
      <c r="AR12" s="416"/>
      <c r="AS12" s="416"/>
      <c r="AT12" s="416"/>
      <c r="AU12" s="416"/>
      <c r="AV12" s="427"/>
      <c r="AW12" s="429"/>
      <c r="AX12" s="431"/>
      <c r="BA12" s="152">
        <v>8</v>
      </c>
    </row>
    <row r="13" spans="2:53" ht="27" customHeight="1" x14ac:dyDescent="0.15">
      <c r="B13" s="395" t="str">
        <f>O3</f>
        <v>土竜</v>
      </c>
      <c r="C13" s="336">
        <v>0</v>
      </c>
      <c r="D13" s="154" t="s">
        <v>10</v>
      </c>
      <c r="E13" s="334">
        <v>2</v>
      </c>
      <c r="F13" s="177">
        <v>0</v>
      </c>
      <c r="G13" s="154" t="s">
        <v>10</v>
      </c>
      <c r="H13" s="174">
        <v>2</v>
      </c>
      <c r="I13" s="326">
        <v>0</v>
      </c>
      <c r="J13" s="154" t="s">
        <v>10</v>
      </c>
      <c r="K13" s="327">
        <v>5</v>
      </c>
      <c r="L13" s="177">
        <v>1</v>
      </c>
      <c r="M13" s="154" t="s">
        <v>10</v>
      </c>
      <c r="N13" s="174">
        <v>0</v>
      </c>
      <c r="O13" s="405"/>
      <c r="P13" s="406"/>
      <c r="Q13" s="407"/>
      <c r="R13" s="177">
        <v>2</v>
      </c>
      <c r="S13" s="154" t="s">
        <v>10</v>
      </c>
      <c r="T13" s="174">
        <v>0</v>
      </c>
      <c r="U13" s="251">
        <v>1</v>
      </c>
      <c r="V13" s="154" t="s">
        <v>10</v>
      </c>
      <c r="W13" s="252">
        <v>1</v>
      </c>
      <c r="X13" s="248">
        <v>1</v>
      </c>
      <c r="Y13" s="154" t="s">
        <v>10</v>
      </c>
      <c r="Z13" s="246">
        <v>0</v>
      </c>
      <c r="AA13" s="177">
        <v>2</v>
      </c>
      <c r="AB13" s="154" t="s">
        <v>10</v>
      </c>
      <c r="AC13" s="174">
        <v>2</v>
      </c>
      <c r="AD13" s="177">
        <v>1</v>
      </c>
      <c r="AE13" s="154" t="s">
        <v>10</v>
      </c>
      <c r="AF13" s="174">
        <v>0</v>
      </c>
      <c r="AG13" s="331">
        <v>0</v>
      </c>
      <c r="AH13" s="154" t="s">
        <v>10</v>
      </c>
      <c r="AI13" s="332">
        <v>13</v>
      </c>
      <c r="AJ13" s="177">
        <v>3</v>
      </c>
      <c r="AK13" s="154" t="s">
        <v>10</v>
      </c>
      <c r="AL13" s="174">
        <v>2</v>
      </c>
      <c r="AM13" s="177">
        <v>5</v>
      </c>
      <c r="AN13" s="154" t="s">
        <v>10</v>
      </c>
      <c r="AO13" s="174">
        <v>3</v>
      </c>
      <c r="AP13" s="411">
        <v>0</v>
      </c>
      <c r="AQ13" s="413">
        <v>6</v>
      </c>
      <c r="AR13" s="415">
        <v>2</v>
      </c>
      <c r="AS13" s="415">
        <v>4</v>
      </c>
      <c r="AT13" s="415">
        <f t="shared" ref="AT13" si="9">+C13+F13+I13+L13+O13+R13+U13+X13+AA13+AD13+AG13+AJ13+AM13</f>
        <v>16</v>
      </c>
      <c r="AU13" s="415">
        <f t="shared" ref="AU13" si="10">+E13+H13+K13+N13+Q13+T13+W13+Z13+AC13+AF13+AI13+AL13+AO13</f>
        <v>30</v>
      </c>
      <c r="AV13" s="426">
        <f t="shared" ref="AV13" si="11">+AT13-AU13</f>
        <v>-14</v>
      </c>
      <c r="AW13" s="428">
        <f>+(AQ13*3)+(AR13*1)</f>
        <v>20</v>
      </c>
      <c r="AX13" s="430">
        <v>5</v>
      </c>
      <c r="BA13" s="152">
        <v>10</v>
      </c>
    </row>
    <row r="14" spans="2:53" ht="27" customHeight="1" x14ac:dyDescent="0.15">
      <c r="B14" s="404"/>
      <c r="C14" s="155"/>
      <c r="D14" s="338" t="s">
        <v>106</v>
      </c>
      <c r="E14" s="156"/>
      <c r="F14" s="155"/>
      <c r="G14" s="279" t="s">
        <v>106</v>
      </c>
      <c r="H14" s="156"/>
      <c r="I14" s="155"/>
      <c r="J14" s="329" t="s">
        <v>106</v>
      </c>
      <c r="K14" s="156"/>
      <c r="L14" s="155"/>
      <c r="M14" s="179" t="s">
        <v>215</v>
      </c>
      <c r="N14" s="156"/>
      <c r="O14" s="408"/>
      <c r="P14" s="409"/>
      <c r="Q14" s="410"/>
      <c r="R14" s="155"/>
      <c r="S14" s="179" t="s">
        <v>188</v>
      </c>
      <c r="T14" s="156"/>
      <c r="U14" s="155"/>
      <c r="V14" s="157" t="s">
        <v>124</v>
      </c>
      <c r="W14" s="156"/>
      <c r="X14" s="155"/>
      <c r="Y14" s="157" t="s">
        <v>122</v>
      </c>
      <c r="Z14" s="156"/>
      <c r="AA14" s="155"/>
      <c r="AB14" s="157" t="s">
        <v>124</v>
      </c>
      <c r="AC14" s="156"/>
      <c r="AD14" s="155"/>
      <c r="AE14" s="157" t="s">
        <v>122</v>
      </c>
      <c r="AF14" s="156"/>
      <c r="AG14" s="155"/>
      <c r="AH14" s="333" t="s">
        <v>106</v>
      </c>
      <c r="AI14" s="156"/>
      <c r="AJ14" s="155"/>
      <c r="AK14" s="157" t="s">
        <v>122</v>
      </c>
      <c r="AL14" s="156"/>
      <c r="AM14" s="155"/>
      <c r="AN14" s="157" t="s">
        <v>122</v>
      </c>
      <c r="AO14" s="156"/>
      <c r="AP14" s="412"/>
      <c r="AQ14" s="414"/>
      <c r="AR14" s="416"/>
      <c r="AS14" s="416"/>
      <c r="AT14" s="416"/>
      <c r="AU14" s="416"/>
      <c r="AV14" s="427"/>
      <c r="AW14" s="429"/>
      <c r="AX14" s="431"/>
      <c r="BA14" s="152">
        <v>11</v>
      </c>
    </row>
    <row r="15" spans="2:53" ht="27" customHeight="1" x14ac:dyDescent="0.15">
      <c r="B15" s="397" t="str">
        <f>R3</f>
        <v>FC道楽</v>
      </c>
      <c r="C15" s="177">
        <v>0</v>
      </c>
      <c r="D15" s="154" t="s">
        <v>10</v>
      </c>
      <c r="E15" s="174">
        <v>4</v>
      </c>
      <c r="F15" s="177">
        <v>1</v>
      </c>
      <c r="G15" s="154" t="s">
        <v>10</v>
      </c>
      <c r="H15" s="174">
        <v>2</v>
      </c>
      <c r="I15" s="177">
        <v>1</v>
      </c>
      <c r="J15" s="154" t="s">
        <v>10</v>
      </c>
      <c r="K15" s="174">
        <v>0</v>
      </c>
      <c r="L15" s="309">
        <v>0</v>
      </c>
      <c r="M15" s="154" t="s">
        <v>10</v>
      </c>
      <c r="N15" s="310">
        <v>2</v>
      </c>
      <c r="O15" s="268">
        <v>0</v>
      </c>
      <c r="P15" s="154" t="s">
        <v>10</v>
      </c>
      <c r="Q15" s="269">
        <v>2</v>
      </c>
      <c r="R15" s="405"/>
      <c r="S15" s="406"/>
      <c r="T15" s="407"/>
      <c r="U15" s="248">
        <v>2</v>
      </c>
      <c r="V15" s="154" t="s">
        <v>10</v>
      </c>
      <c r="W15" s="246">
        <v>0</v>
      </c>
      <c r="X15" s="177">
        <v>1</v>
      </c>
      <c r="Y15" s="154" t="s">
        <v>10</v>
      </c>
      <c r="Z15" s="174">
        <v>1</v>
      </c>
      <c r="AA15" s="177">
        <v>0</v>
      </c>
      <c r="AB15" s="154" t="s">
        <v>10</v>
      </c>
      <c r="AC15" s="174">
        <v>0</v>
      </c>
      <c r="AD15" s="177">
        <v>0</v>
      </c>
      <c r="AE15" s="154" t="s">
        <v>10</v>
      </c>
      <c r="AF15" s="174">
        <v>4</v>
      </c>
      <c r="AG15" s="177">
        <v>2</v>
      </c>
      <c r="AH15" s="154" t="s">
        <v>10</v>
      </c>
      <c r="AI15" s="174">
        <v>2</v>
      </c>
      <c r="AJ15" s="177">
        <v>3</v>
      </c>
      <c r="AK15" s="154" t="s">
        <v>10</v>
      </c>
      <c r="AL15" s="174">
        <v>2</v>
      </c>
      <c r="AM15" s="177">
        <v>2</v>
      </c>
      <c r="AN15" s="154" t="s">
        <v>10</v>
      </c>
      <c r="AO15" s="174">
        <v>1</v>
      </c>
      <c r="AP15" s="411">
        <v>0</v>
      </c>
      <c r="AQ15" s="413">
        <v>4</v>
      </c>
      <c r="AR15" s="415">
        <v>3</v>
      </c>
      <c r="AS15" s="415">
        <v>5</v>
      </c>
      <c r="AT15" s="415">
        <f t="shared" ref="AT15" si="12">+C15+F15+I15+L15+O15+R15+U15+X15+AA15+AD15+AG15+AJ15+AM15</f>
        <v>12</v>
      </c>
      <c r="AU15" s="415">
        <f t="shared" ref="AU15" si="13">+E15+H15+K15+N15+Q15+T15+W15+Z15+AC15+AF15+AI15+AL15+AO15</f>
        <v>20</v>
      </c>
      <c r="AV15" s="426">
        <f t="shared" ref="AV15" si="14">+AT15-AU15</f>
        <v>-8</v>
      </c>
      <c r="AW15" s="428">
        <f>+(AQ15*3)+(AR15*1)</f>
        <v>15</v>
      </c>
      <c r="AX15" s="430">
        <v>8</v>
      </c>
      <c r="BA15" s="152">
        <v>4</v>
      </c>
    </row>
    <row r="16" spans="2:53" ht="27" customHeight="1" x14ac:dyDescent="0.15">
      <c r="B16" s="433"/>
      <c r="C16" s="155"/>
      <c r="D16" s="296" t="s">
        <v>106</v>
      </c>
      <c r="E16" s="156"/>
      <c r="F16" s="155"/>
      <c r="G16" s="329" t="s">
        <v>106</v>
      </c>
      <c r="H16" s="156"/>
      <c r="I16" s="155"/>
      <c r="J16" s="157" t="s">
        <v>122</v>
      </c>
      <c r="K16" s="156"/>
      <c r="L16" s="155"/>
      <c r="M16" s="312" t="s">
        <v>106</v>
      </c>
      <c r="N16" s="156"/>
      <c r="O16" s="155"/>
      <c r="P16" s="271" t="s">
        <v>106</v>
      </c>
      <c r="Q16" s="156"/>
      <c r="R16" s="408"/>
      <c r="S16" s="409"/>
      <c r="T16" s="410"/>
      <c r="U16" s="155"/>
      <c r="V16" s="157" t="s">
        <v>122</v>
      </c>
      <c r="W16" s="156"/>
      <c r="X16" s="155"/>
      <c r="Y16" s="157" t="s">
        <v>124</v>
      </c>
      <c r="Z16" s="156"/>
      <c r="AA16" s="155"/>
      <c r="AB16" s="157" t="s">
        <v>124</v>
      </c>
      <c r="AC16" s="156"/>
      <c r="AD16" s="155"/>
      <c r="AE16" s="333" t="s">
        <v>106</v>
      </c>
      <c r="AF16" s="156"/>
      <c r="AG16" s="155"/>
      <c r="AH16" s="157" t="s">
        <v>125</v>
      </c>
      <c r="AI16" s="156"/>
      <c r="AJ16" s="155"/>
      <c r="AK16" s="157" t="s">
        <v>122</v>
      </c>
      <c r="AL16" s="156"/>
      <c r="AM16" s="155"/>
      <c r="AN16" s="157" t="s">
        <v>122</v>
      </c>
      <c r="AO16" s="156"/>
      <c r="AP16" s="412"/>
      <c r="AQ16" s="414"/>
      <c r="AR16" s="416"/>
      <c r="AS16" s="416"/>
      <c r="AT16" s="416"/>
      <c r="AU16" s="416"/>
      <c r="AV16" s="427"/>
      <c r="AW16" s="429"/>
      <c r="AX16" s="431"/>
      <c r="BA16" s="152">
        <v>5</v>
      </c>
    </row>
    <row r="17" spans="2:53" ht="27" customHeight="1" x14ac:dyDescent="0.15">
      <c r="B17" s="432" t="str">
        <f>U3</f>
        <v>徳島県庁</v>
      </c>
      <c r="C17" s="177">
        <v>0</v>
      </c>
      <c r="D17" s="154" t="s">
        <v>10</v>
      </c>
      <c r="E17" s="174">
        <v>0</v>
      </c>
      <c r="F17" s="257">
        <v>0</v>
      </c>
      <c r="G17" s="154" t="s">
        <v>10</v>
      </c>
      <c r="H17" s="256">
        <v>1</v>
      </c>
      <c r="I17" s="309">
        <v>0</v>
      </c>
      <c r="J17" s="154" t="s">
        <v>10</v>
      </c>
      <c r="K17" s="310">
        <v>3</v>
      </c>
      <c r="L17" s="268">
        <v>0</v>
      </c>
      <c r="M17" s="154" t="s">
        <v>10</v>
      </c>
      <c r="N17" s="269">
        <v>1</v>
      </c>
      <c r="O17" s="251">
        <v>1</v>
      </c>
      <c r="P17" s="154" t="s">
        <v>10</v>
      </c>
      <c r="Q17" s="252">
        <v>1</v>
      </c>
      <c r="R17" s="248">
        <v>0</v>
      </c>
      <c r="S17" s="154" t="s">
        <v>10</v>
      </c>
      <c r="T17" s="246">
        <v>2</v>
      </c>
      <c r="U17" s="405"/>
      <c r="V17" s="406"/>
      <c r="W17" s="407"/>
      <c r="X17" s="177">
        <v>0</v>
      </c>
      <c r="Y17" s="154" t="s">
        <v>10</v>
      </c>
      <c r="Z17" s="174">
        <v>1</v>
      </c>
      <c r="AA17" s="177">
        <v>3</v>
      </c>
      <c r="AB17" s="154" t="s">
        <v>10</v>
      </c>
      <c r="AC17" s="174">
        <v>0</v>
      </c>
      <c r="AD17" s="177">
        <v>1</v>
      </c>
      <c r="AE17" s="154" t="s">
        <v>10</v>
      </c>
      <c r="AF17" s="174">
        <v>1</v>
      </c>
      <c r="AG17" s="177">
        <v>1</v>
      </c>
      <c r="AH17" s="154" t="s">
        <v>10</v>
      </c>
      <c r="AI17" s="174">
        <v>2</v>
      </c>
      <c r="AJ17" s="177">
        <v>3</v>
      </c>
      <c r="AK17" s="154" t="s">
        <v>10</v>
      </c>
      <c r="AL17" s="174">
        <v>0</v>
      </c>
      <c r="AM17" s="177">
        <v>5</v>
      </c>
      <c r="AN17" s="154" t="s">
        <v>10</v>
      </c>
      <c r="AO17" s="174">
        <v>2</v>
      </c>
      <c r="AP17" s="411">
        <v>0</v>
      </c>
      <c r="AQ17" s="413">
        <v>3</v>
      </c>
      <c r="AR17" s="415">
        <v>3</v>
      </c>
      <c r="AS17" s="415">
        <v>6</v>
      </c>
      <c r="AT17" s="415">
        <f t="shared" ref="AT17" si="15">+C17+F17+I17+L17+O17+R17+U17+X17+AA17+AD17+AG17+AJ17+AM17</f>
        <v>14</v>
      </c>
      <c r="AU17" s="415">
        <f t="shared" ref="AU17" si="16">+E17+H17+K17+N17+Q17+T17+W17+Z17+AC17+AF17+AI17+AL17+AO17</f>
        <v>14</v>
      </c>
      <c r="AV17" s="426">
        <f t="shared" ref="AV17" si="17">+AT17-AU17</f>
        <v>0</v>
      </c>
      <c r="AW17" s="428">
        <f>+(AQ17*3)+(AR17*1)</f>
        <v>12</v>
      </c>
      <c r="AX17" s="430">
        <v>9</v>
      </c>
      <c r="BA17" s="152">
        <v>12</v>
      </c>
    </row>
    <row r="18" spans="2:53" ht="27" customHeight="1" x14ac:dyDescent="0.15">
      <c r="B18" s="432"/>
      <c r="C18" s="155"/>
      <c r="D18" s="157" t="s">
        <v>247</v>
      </c>
      <c r="E18" s="156"/>
      <c r="F18" s="155"/>
      <c r="G18" s="258" t="s">
        <v>106</v>
      </c>
      <c r="H18" s="156"/>
      <c r="I18" s="155"/>
      <c r="J18" s="312" t="s">
        <v>106</v>
      </c>
      <c r="K18" s="156"/>
      <c r="L18" s="155"/>
      <c r="M18" s="271" t="s">
        <v>106</v>
      </c>
      <c r="N18" s="156"/>
      <c r="O18" s="155"/>
      <c r="P18" s="157" t="s">
        <v>124</v>
      </c>
      <c r="Q18" s="156"/>
      <c r="R18" s="155"/>
      <c r="S18" s="250" t="s">
        <v>106</v>
      </c>
      <c r="T18" s="156"/>
      <c r="U18" s="408"/>
      <c r="V18" s="409"/>
      <c r="W18" s="410"/>
      <c r="X18" s="155"/>
      <c r="Y18" s="240" t="s">
        <v>106</v>
      </c>
      <c r="Z18" s="156"/>
      <c r="AA18" s="155"/>
      <c r="AB18" s="333" t="s">
        <v>140</v>
      </c>
      <c r="AC18" s="156"/>
      <c r="AD18" s="155"/>
      <c r="AE18" s="157" t="s">
        <v>124</v>
      </c>
      <c r="AF18" s="156"/>
      <c r="AG18" s="155"/>
      <c r="AH18" s="319" t="s">
        <v>106</v>
      </c>
      <c r="AI18" s="156"/>
      <c r="AJ18" s="155"/>
      <c r="AK18" s="157" t="s">
        <v>122</v>
      </c>
      <c r="AL18" s="156"/>
      <c r="AM18" s="155"/>
      <c r="AN18" s="157" t="s">
        <v>122</v>
      </c>
      <c r="AO18" s="156"/>
      <c r="AP18" s="412"/>
      <c r="AQ18" s="414"/>
      <c r="AR18" s="416"/>
      <c r="AS18" s="416"/>
      <c r="AT18" s="416"/>
      <c r="AU18" s="416"/>
      <c r="AV18" s="427"/>
      <c r="AW18" s="429"/>
      <c r="AX18" s="431"/>
      <c r="BA18" s="152">
        <v>13</v>
      </c>
    </row>
    <row r="19" spans="2:53" ht="27" customHeight="1" x14ac:dyDescent="0.15">
      <c r="B19" s="432" t="str">
        <f>X3</f>
        <v>FC侍</v>
      </c>
      <c r="C19" s="177">
        <v>0</v>
      </c>
      <c r="D19" s="154" t="s">
        <v>10</v>
      </c>
      <c r="E19" s="174">
        <v>4</v>
      </c>
      <c r="F19" s="177">
        <v>1</v>
      </c>
      <c r="G19" s="154" t="s">
        <v>10</v>
      </c>
      <c r="H19" s="174">
        <v>4</v>
      </c>
      <c r="I19" s="268">
        <v>0</v>
      </c>
      <c r="J19" s="154" t="s">
        <v>10</v>
      </c>
      <c r="K19" s="269">
        <v>11</v>
      </c>
      <c r="L19" s="177">
        <v>1</v>
      </c>
      <c r="M19" s="154" t="s">
        <v>10</v>
      </c>
      <c r="N19" s="174">
        <v>4</v>
      </c>
      <c r="O19" s="248">
        <v>0</v>
      </c>
      <c r="P19" s="154" t="s">
        <v>10</v>
      </c>
      <c r="Q19" s="246">
        <v>1</v>
      </c>
      <c r="R19" s="177">
        <v>1</v>
      </c>
      <c r="S19" s="154" t="s">
        <v>10</v>
      </c>
      <c r="T19" s="174">
        <v>1</v>
      </c>
      <c r="U19" s="177">
        <v>1</v>
      </c>
      <c r="V19" s="154" t="s">
        <v>10</v>
      </c>
      <c r="W19" s="174">
        <v>0</v>
      </c>
      <c r="X19" s="405"/>
      <c r="Y19" s="406"/>
      <c r="Z19" s="407"/>
      <c r="AA19" s="235">
        <v>0</v>
      </c>
      <c r="AB19" s="154" t="s">
        <v>10</v>
      </c>
      <c r="AC19" s="234">
        <v>1</v>
      </c>
      <c r="AD19" s="317">
        <v>0</v>
      </c>
      <c r="AE19" s="154" t="s">
        <v>10</v>
      </c>
      <c r="AF19" s="315">
        <v>0</v>
      </c>
      <c r="AG19" s="177">
        <v>0</v>
      </c>
      <c r="AH19" s="154" t="s">
        <v>10</v>
      </c>
      <c r="AI19" s="174">
        <v>2</v>
      </c>
      <c r="AJ19" s="326">
        <v>0</v>
      </c>
      <c r="AK19" s="154" t="s">
        <v>10</v>
      </c>
      <c r="AL19" s="327">
        <v>0</v>
      </c>
      <c r="AM19" s="177">
        <v>4</v>
      </c>
      <c r="AN19" s="154" t="s">
        <v>10</v>
      </c>
      <c r="AO19" s="174">
        <v>2</v>
      </c>
      <c r="AP19" s="411">
        <v>0</v>
      </c>
      <c r="AQ19" s="413">
        <v>2</v>
      </c>
      <c r="AR19" s="415">
        <v>3</v>
      </c>
      <c r="AS19" s="415">
        <v>7</v>
      </c>
      <c r="AT19" s="415">
        <f t="shared" ref="AT19" si="18">+C19+F19+I19+L19+O19+R19+U19+X19+AA19+AD19+AG19+AJ19+AM19</f>
        <v>8</v>
      </c>
      <c r="AU19" s="415">
        <f t="shared" ref="AU19" si="19">+E19+H19+K19+N19+Q19+T19+W19+Z19+AC19+AF19+AI19+AL19+AO19</f>
        <v>30</v>
      </c>
      <c r="AV19" s="426">
        <f t="shared" ref="AV19" si="20">+AT19-AU19</f>
        <v>-22</v>
      </c>
      <c r="AW19" s="428">
        <f>+(AQ19*3)+(AR19*1)</f>
        <v>9</v>
      </c>
      <c r="AX19" s="430">
        <v>11</v>
      </c>
    </row>
    <row r="20" spans="2:53" ht="27" customHeight="1" x14ac:dyDescent="0.15">
      <c r="B20" s="432"/>
      <c r="C20" s="155"/>
      <c r="D20" s="258" t="s">
        <v>106</v>
      </c>
      <c r="E20" s="156"/>
      <c r="F20" s="155"/>
      <c r="G20" s="312" t="s">
        <v>106</v>
      </c>
      <c r="H20" s="156"/>
      <c r="I20" s="155"/>
      <c r="J20" s="271" t="s">
        <v>106</v>
      </c>
      <c r="K20" s="156"/>
      <c r="L20" s="155"/>
      <c r="M20" s="254" t="s">
        <v>106</v>
      </c>
      <c r="N20" s="156"/>
      <c r="O20" s="155"/>
      <c r="P20" s="250" t="s">
        <v>106</v>
      </c>
      <c r="Q20" s="156"/>
      <c r="R20" s="155"/>
      <c r="S20" s="157" t="s">
        <v>124</v>
      </c>
      <c r="T20" s="156"/>
      <c r="U20" s="155"/>
      <c r="V20" s="157" t="s">
        <v>122</v>
      </c>
      <c r="W20" s="156"/>
      <c r="X20" s="408"/>
      <c r="Y20" s="409"/>
      <c r="Z20" s="410"/>
      <c r="AA20" s="155"/>
      <c r="AB20" s="236" t="s">
        <v>123</v>
      </c>
      <c r="AC20" s="156"/>
      <c r="AD20" s="155"/>
      <c r="AE20" s="157" t="s">
        <v>124</v>
      </c>
      <c r="AF20" s="156"/>
      <c r="AG20" s="155"/>
      <c r="AH20" s="338" t="s">
        <v>106</v>
      </c>
      <c r="AI20" s="156"/>
      <c r="AJ20" s="155"/>
      <c r="AK20" s="157" t="s">
        <v>124</v>
      </c>
      <c r="AL20" s="156"/>
      <c r="AM20" s="155"/>
      <c r="AN20" s="157" t="s">
        <v>122</v>
      </c>
      <c r="AO20" s="156"/>
      <c r="AP20" s="412"/>
      <c r="AQ20" s="414"/>
      <c r="AR20" s="416"/>
      <c r="AS20" s="416"/>
      <c r="AT20" s="416"/>
      <c r="AU20" s="416"/>
      <c r="AV20" s="427"/>
      <c r="AW20" s="429"/>
      <c r="AX20" s="431"/>
    </row>
    <row r="21" spans="2:53" ht="27" customHeight="1" x14ac:dyDescent="0.15">
      <c r="B21" s="432" t="str">
        <f>AA3</f>
        <v>FC　EURO</v>
      </c>
      <c r="C21" s="309">
        <v>0</v>
      </c>
      <c r="D21" s="154" t="s">
        <v>10</v>
      </c>
      <c r="E21" s="310">
        <v>2</v>
      </c>
      <c r="F21" s="177">
        <v>0</v>
      </c>
      <c r="G21" s="154" t="s">
        <v>10</v>
      </c>
      <c r="H21" s="174">
        <v>0</v>
      </c>
      <c r="I21" s="177">
        <v>1</v>
      </c>
      <c r="J21" s="154" t="s">
        <v>10</v>
      </c>
      <c r="K21" s="174">
        <v>2</v>
      </c>
      <c r="L21" s="248">
        <v>3</v>
      </c>
      <c r="M21" s="154" t="s">
        <v>10</v>
      </c>
      <c r="N21" s="246">
        <v>1</v>
      </c>
      <c r="O21" s="177">
        <v>2</v>
      </c>
      <c r="P21" s="154" t="s">
        <v>10</v>
      </c>
      <c r="Q21" s="174">
        <v>2</v>
      </c>
      <c r="R21" s="177">
        <v>0</v>
      </c>
      <c r="S21" s="154" t="s">
        <v>10</v>
      </c>
      <c r="T21" s="174">
        <v>0</v>
      </c>
      <c r="U21" s="177">
        <v>0</v>
      </c>
      <c r="V21" s="154" t="s">
        <v>10</v>
      </c>
      <c r="W21" s="174">
        <v>3</v>
      </c>
      <c r="X21" s="177">
        <v>1</v>
      </c>
      <c r="Y21" s="154" t="s">
        <v>10</v>
      </c>
      <c r="Z21" s="174">
        <v>0</v>
      </c>
      <c r="AA21" s="405"/>
      <c r="AB21" s="406"/>
      <c r="AC21" s="407"/>
      <c r="AD21" s="336">
        <v>0</v>
      </c>
      <c r="AE21" s="154" t="s">
        <v>10</v>
      </c>
      <c r="AF21" s="334">
        <v>0</v>
      </c>
      <c r="AG21" s="177">
        <v>1</v>
      </c>
      <c r="AH21" s="154" t="s">
        <v>10</v>
      </c>
      <c r="AI21" s="174">
        <v>4</v>
      </c>
      <c r="AJ21" s="177">
        <v>3</v>
      </c>
      <c r="AK21" s="154" t="s">
        <v>10</v>
      </c>
      <c r="AL21" s="174">
        <v>2</v>
      </c>
      <c r="AM21" s="177">
        <v>8</v>
      </c>
      <c r="AN21" s="154" t="s">
        <v>10</v>
      </c>
      <c r="AO21" s="174">
        <v>2</v>
      </c>
      <c r="AP21" s="411">
        <v>0</v>
      </c>
      <c r="AQ21" s="413">
        <v>4</v>
      </c>
      <c r="AR21" s="415">
        <v>4</v>
      </c>
      <c r="AS21" s="415">
        <v>4</v>
      </c>
      <c r="AT21" s="415">
        <f t="shared" ref="AT21" si="21">+C21+F21+I21+L21+O21+R21+U21+X21+AA21+AD21+AG21+AJ21+AM21</f>
        <v>19</v>
      </c>
      <c r="AU21" s="415">
        <f t="shared" ref="AU21" si="22">+E21+H21+K21+N21+Q21+T21+W21+Z21+AC21+AF21+AI21+AL21+AO21</f>
        <v>18</v>
      </c>
      <c r="AV21" s="426">
        <f t="shared" ref="AV21" si="23">+AT21-AU21</f>
        <v>1</v>
      </c>
      <c r="AW21" s="428">
        <f>+(AQ21*3)+(AR21*1)</f>
        <v>16</v>
      </c>
      <c r="AX21" s="430">
        <v>7</v>
      </c>
    </row>
    <row r="22" spans="2:53" ht="27" customHeight="1" x14ac:dyDescent="0.15">
      <c r="B22" s="432"/>
      <c r="C22" s="155"/>
      <c r="D22" s="312" t="s">
        <v>106</v>
      </c>
      <c r="E22" s="156"/>
      <c r="F22" s="155"/>
      <c r="G22" s="157" t="s">
        <v>124</v>
      </c>
      <c r="H22" s="156"/>
      <c r="I22" s="155"/>
      <c r="J22" s="254" t="s">
        <v>106</v>
      </c>
      <c r="K22" s="156"/>
      <c r="L22" s="155"/>
      <c r="M22" s="157" t="s">
        <v>122</v>
      </c>
      <c r="N22" s="156"/>
      <c r="O22" s="155"/>
      <c r="P22" s="157" t="s">
        <v>124</v>
      </c>
      <c r="Q22" s="156"/>
      <c r="R22" s="155"/>
      <c r="S22" s="157" t="s">
        <v>124</v>
      </c>
      <c r="T22" s="156"/>
      <c r="U22" s="155"/>
      <c r="V22" s="333" t="s">
        <v>106</v>
      </c>
      <c r="W22" s="156"/>
      <c r="X22" s="155"/>
      <c r="Y22" s="157" t="s">
        <v>122</v>
      </c>
      <c r="Z22" s="156"/>
      <c r="AA22" s="408"/>
      <c r="AB22" s="409"/>
      <c r="AC22" s="410"/>
      <c r="AD22" s="337"/>
      <c r="AE22" s="338" t="s">
        <v>105</v>
      </c>
      <c r="AF22" s="335"/>
      <c r="AG22" s="155"/>
      <c r="AH22" s="296" t="s">
        <v>106</v>
      </c>
      <c r="AI22" s="156"/>
      <c r="AJ22" s="155"/>
      <c r="AK22" s="157" t="s">
        <v>122</v>
      </c>
      <c r="AL22" s="156"/>
      <c r="AM22" s="155"/>
      <c r="AN22" s="157" t="s">
        <v>122</v>
      </c>
      <c r="AO22" s="156"/>
      <c r="AP22" s="412"/>
      <c r="AQ22" s="414"/>
      <c r="AR22" s="416"/>
      <c r="AS22" s="416"/>
      <c r="AT22" s="416"/>
      <c r="AU22" s="416"/>
      <c r="AV22" s="427"/>
      <c r="AW22" s="429"/>
      <c r="AX22" s="431"/>
    </row>
    <row r="23" spans="2:53" ht="27" customHeight="1" x14ac:dyDescent="0.15">
      <c r="B23" s="432" t="str">
        <f>AD3</f>
        <v>alma美馬SC</v>
      </c>
      <c r="C23" s="177">
        <v>0</v>
      </c>
      <c r="D23" s="154" t="s">
        <v>10</v>
      </c>
      <c r="E23" s="174">
        <v>1</v>
      </c>
      <c r="F23" s="251">
        <v>0</v>
      </c>
      <c r="G23" s="154" t="s">
        <v>10</v>
      </c>
      <c r="H23" s="252">
        <v>2</v>
      </c>
      <c r="I23" s="177">
        <v>2</v>
      </c>
      <c r="J23" s="154" t="s">
        <v>10</v>
      </c>
      <c r="K23" s="174">
        <v>6</v>
      </c>
      <c r="L23" s="177">
        <v>1</v>
      </c>
      <c r="M23" s="154" t="s">
        <v>10</v>
      </c>
      <c r="N23" s="174">
        <v>2</v>
      </c>
      <c r="O23" s="177">
        <v>0</v>
      </c>
      <c r="P23" s="154" t="s">
        <v>10</v>
      </c>
      <c r="Q23" s="174">
        <v>1</v>
      </c>
      <c r="R23" s="177">
        <v>4</v>
      </c>
      <c r="S23" s="154" t="s">
        <v>10</v>
      </c>
      <c r="T23" s="174">
        <v>0</v>
      </c>
      <c r="U23" s="177">
        <v>1</v>
      </c>
      <c r="V23" s="154" t="s">
        <v>10</v>
      </c>
      <c r="W23" s="174">
        <v>1</v>
      </c>
      <c r="X23" s="317">
        <v>0</v>
      </c>
      <c r="Y23" s="154" t="s">
        <v>10</v>
      </c>
      <c r="Z23" s="315">
        <v>0</v>
      </c>
      <c r="AA23" s="336">
        <v>0</v>
      </c>
      <c r="AB23" s="154" t="s">
        <v>10</v>
      </c>
      <c r="AC23" s="334">
        <v>0</v>
      </c>
      <c r="AD23" s="434"/>
      <c r="AE23" s="435"/>
      <c r="AF23" s="413"/>
      <c r="AG23" s="177">
        <v>0</v>
      </c>
      <c r="AH23" s="154" t="s">
        <v>10</v>
      </c>
      <c r="AI23" s="174">
        <v>3</v>
      </c>
      <c r="AJ23" s="177">
        <v>2</v>
      </c>
      <c r="AK23" s="154" t="s">
        <v>10</v>
      </c>
      <c r="AL23" s="174">
        <v>0</v>
      </c>
      <c r="AM23" s="177">
        <v>1</v>
      </c>
      <c r="AN23" s="154" t="s">
        <v>10</v>
      </c>
      <c r="AO23" s="174">
        <v>0</v>
      </c>
      <c r="AP23" s="411">
        <v>0</v>
      </c>
      <c r="AQ23" s="413">
        <v>3</v>
      </c>
      <c r="AR23" s="415">
        <v>3</v>
      </c>
      <c r="AS23" s="415">
        <v>6</v>
      </c>
      <c r="AT23" s="415">
        <f t="shared" ref="AT23" si="24">+C23+F23+I23+L23+O23+R23+U23+X23+AA23+AD23+AG23+AJ23+AM23</f>
        <v>11</v>
      </c>
      <c r="AU23" s="415">
        <f t="shared" ref="AU23" si="25">+E23+H23+K23+N23+Q23+T23+W23+Z23+AC23+AF23+AI23+AL23+AO23</f>
        <v>16</v>
      </c>
      <c r="AV23" s="426">
        <f t="shared" ref="AV23" si="26">+AT23-AU23</f>
        <v>-5</v>
      </c>
      <c r="AW23" s="428">
        <f>+(AQ23*3)+(AR23*1)</f>
        <v>12</v>
      </c>
      <c r="AX23" s="430">
        <v>10</v>
      </c>
      <c r="BA23" s="152" t="s">
        <v>104</v>
      </c>
    </row>
    <row r="24" spans="2:53" ht="27" customHeight="1" x14ac:dyDescent="0.15">
      <c r="B24" s="432"/>
      <c r="C24" s="270"/>
      <c r="D24" s="271" t="s">
        <v>106</v>
      </c>
      <c r="E24" s="272"/>
      <c r="F24" s="253"/>
      <c r="G24" s="254" t="s">
        <v>106</v>
      </c>
      <c r="H24" s="255"/>
      <c r="I24" s="249"/>
      <c r="J24" s="250" t="s">
        <v>106</v>
      </c>
      <c r="K24" s="247"/>
      <c r="L24" s="178"/>
      <c r="M24" s="238" t="s">
        <v>106</v>
      </c>
      <c r="N24" s="175"/>
      <c r="O24" s="178"/>
      <c r="P24" s="244" t="s">
        <v>106</v>
      </c>
      <c r="Q24" s="175"/>
      <c r="R24" s="178"/>
      <c r="S24" s="179" t="s">
        <v>254</v>
      </c>
      <c r="T24" s="175"/>
      <c r="U24" s="178"/>
      <c r="V24" s="179" t="s">
        <v>125</v>
      </c>
      <c r="W24" s="175"/>
      <c r="X24" s="318"/>
      <c r="Y24" s="319" t="s">
        <v>105</v>
      </c>
      <c r="Z24" s="316"/>
      <c r="AA24" s="337"/>
      <c r="AB24" s="338" t="s">
        <v>105</v>
      </c>
      <c r="AC24" s="335"/>
      <c r="AD24" s="436"/>
      <c r="AE24" s="437"/>
      <c r="AF24" s="414"/>
      <c r="AG24" s="155"/>
      <c r="AH24" s="329" t="s">
        <v>106</v>
      </c>
      <c r="AI24" s="156"/>
      <c r="AJ24" s="178"/>
      <c r="AK24" s="179" t="s">
        <v>122</v>
      </c>
      <c r="AL24" s="175"/>
      <c r="AM24" s="178"/>
      <c r="AN24" s="179" t="s">
        <v>122</v>
      </c>
      <c r="AO24" s="175"/>
      <c r="AP24" s="412"/>
      <c r="AQ24" s="414"/>
      <c r="AR24" s="416"/>
      <c r="AS24" s="416"/>
      <c r="AT24" s="416"/>
      <c r="AU24" s="416"/>
      <c r="AV24" s="427"/>
      <c r="AW24" s="429"/>
      <c r="AX24" s="431"/>
      <c r="BA24" s="152" t="s">
        <v>105</v>
      </c>
    </row>
    <row r="25" spans="2:53" ht="27" customHeight="1" x14ac:dyDescent="0.15">
      <c r="B25" s="432" t="str">
        <f>AG3</f>
        <v>FC暁</v>
      </c>
      <c r="C25" s="177">
        <v>2</v>
      </c>
      <c r="D25" s="154" t="s">
        <v>10</v>
      </c>
      <c r="E25" s="174">
        <v>0</v>
      </c>
      <c r="F25" s="268">
        <v>0</v>
      </c>
      <c r="G25" s="154" t="s">
        <v>10</v>
      </c>
      <c r="H25" s="269">
        <v>1</v>
      </c>
      <c r="I25" s="177">
        <v>2</v>
      </c>
      <c r="J25" s="154" t="s">
        <v>10</v>
      </c>
      <c r="K25" s="174">
        <v>0</v>
      </c>
      <c r="L25" s="177">
        <v>3</v>
      </c>
      <c r="M25" s="154" t="s">
        <v>10</v>
      </c>
      <c r="N25" s="174">
        <v>1</v>
      </c>
      <c r="O25" s="177">
        <v>13</v>
      </c>
      <c r="P25" s="154" t="s">
        <v>10</v>
      </c>
      <c r="Q25" s="174">
        <v>0</v>
      </c>
      <c r="R25" s="177">
        <v>2</v>
      </c>
      <c r="S25" s="154" t="s">
        <v>10</v>
      </c>
      <c r="T25" s="174">
        <v>2</v>
      </c>
      <c r="U25" s="177">
        <v>2</v>
      </c>
      <c r="V25" s="154" t="s">
        <v>10</v>
      </c>
      <c r="W25" s="174">
        <v>1</v>
      </c>
      <c r="X25" s="177">
        <v>2</v>
      </c>
      <c r="Y25" s="154" t="s">
        <v>10</v>
      </c>
      <c r="Z25" s="174">
        <v>0</v>
      </c>
      <c r="AA25" s="177">
        <v>4</v>
      </c>
      <c r="AB25" s="154" t="s">
        <v>10</v>
      </c>
      <c r="AC25" s="174">
        <v>1</v>
      </c>
      <c r="AD25" s="177">
        <v>3</v>
      </c>
      <c r="AE25" s="154" t="s">
        <v>10</v>
      </c>
      <c r="AF25" s="174">
        <v>0</v>
      </c>
      <c r="AG25" s="434"/>
      <c r="AH25" s="435"/>
      <c r="AI25" s="413"/>
      <c r="AJ25" s="177">
        <v>2</v>
      </c>
      <c r="AK25" s="154" t="s">
        <v>10</v>
      </c>
      <c r="AL25" s="174">
        <v>0</v>
      </c>
      <c r="AM25" s="177">
        <v>4</v>
      </c>
      <c r="AN25" s="154" t="s">
        <v>10</v>
      </c>
      <c r="AO25" s="174">
        <v>2</v>
      </c>
      <c r="AP25" s="411">
        <v>0</v>
      </c>
      <c r="AQ25" s="413">
        <v>10</v>
      </c>
      <c r="AR25" s="415">
        <v>1</v>
      </c>
      <c r="AS25" s="415">
        <v>1</v>
      </c>
      <c r="AT25" s="415">
        <f t="shared" ref="AT25" si="27">+C25+F25+I25+L25+O25+R25+U25+X25+AA25+AD25+AG25+AJ25+AM25</f>
        <v>39</v>
      </c>
      <c r="AU25" s="415">
        <f t="shared" ref="AU25" si="28">+E25+H25+K25+N25+Q25+T25+W25+Z25+AC25+AF25+AI25+AL25+AO25</f>
        <v>8</v>
      </c>
      <c r="AV25" s="426">
        <f t="shared" ref="AV25" si="29">+AT25-AU25</f>
        <v>31</v>
      </c>
      <c r="AW25" s="428">
        <f>+(AQ25*3)+(AR25*1)</f>
        <v>31</v>
      </c>
      <c r="AX25" s="430">
        <v>1</v>
      </c>
      <c r="BA25" s="152" t="s">
        <v>106</v>
      </c>
    </row>
    <row r="26" spans="2:53" ht="27" customHeight="1" x14ac:dyDescent="0.15">
      <c r="B26" s="432"/>
      <c r="C26" s="178"/>
      <c r="D26" s="179" t="s">
        <v>172</v>
      </c>
      <c r="E26" s="175"/>
      <c r="F26" s="270"/>
      <c r="G26" s="271" t="s">
        <v>106</v>
      </c>
      <c r="H26" s="272"/>
      <c r="I26" s="178"/>
      <c r="J26" s="179" t="s">
        <v>140</v>
      </c>
      <c r="K26" s="175"/>
      <c r="L26" s="178"/>
      <c r="M26" s="244" t="s">
        <v>140</v>
      </c>
      <c r="N26" s="175"/>
      <c r="O26" s="178"/>
      <c r="P26" s="179" t="s">
        <v>254</v>
      </c>
      <c r="Q26" s="175"/>
      <c r="R26" s="178"/>
      <c r="S26" s="179" t="s">
        <v>125</v>
      </c>
      <c r="T26" s="175"/>
      <c r="U26" s="178"/>
      <c r="V26" s="179" t="s">
        <v>225</v>
      </c>
      <c r="W26" s="175"/>
      <c r="X26" s="178"/>
      <c r="Y26" s="179" t="s">
        <v>257</v>
      </c>
      <c r="Z26" s="175"/>
      <c r="AA26" s="178"/>
      <c r="AB26" s="179" t="s">
        <v>216</v>
      </c>
      <c r="AC26" s="175"/>
      <c r="AD26" s="178"/>
      <c r="AE26" s="179" t="s">
        <v>140</v>
      </c>
      <c r="AF26" s="175"/>
      <c r="AG26" s="436"/>
      <c r="AH26" s="437"/>
      <c r="AI26" s="414"/>
      <c r="AJ26" s="178"/>
      <c r="AK26" s="179" t="s">
        <v>122</v>
      </c>
      <c r="AL26" s="175"/>
      <c r="AM26" s="178"/>
      <c r="AN26" s="179" t="s">
        <v>122</v>
      </c>
      <c r="AO26" s="175"/>
      <c r="AP26" s="412"/>
      <c r="AQ26" s="414"/>
      <c r="AR26" s="416"/>
      <c r="AS26" s="416"/>
      <c r="AT26" s="416"/>
      <c r="AU26" s="416"/>
      <c r="AV26" s="427"/>
      <c r="AW26" s="429"/>
      <c r="AX26" s="431"/>
    </row>
    <row r="27" spans="2:53" ht="27" customHeight="1" x14ac:dyDescent="0.15">
      <c r="B27" s="432" t="str">
        <f>AJ3</f>
        <v>リベルテ阿波</v>
      </c>
      <c r="C27" s="177">
        <v>3</v>
      </c>
      <c r="D27" s="154" t="s">
        <v>10</v>
      </c>
      <c r="E27" s="174">
        <v>1</v>
      </c>
      <c r="F27" s="177">
        <v>0</v>
      </c>
      <c r="G27" s="154" t="s">
        <v>10</v>
      </c>
      <c r="H27" s="174">
        <v>1</v>
      </c>
      <c r="I27" s="268">
        <v>2</v>
      </c>
      <c r="J27" s="154" t="s">
        <v>10</v>
      </c>
      <c r="K27" s="269">
        <v>3</v>
      </c>
      <c r="L27" s="241">
        <v>0</v>
      </c>
      <c r="M27" s="154" t="s">
        <v>10</v>
      </c>
      <c r="N27" s="242">
        <v>0</v>
      </c>
      <c r="O27" s="268">
        <v>2</v>
      </c>
      <c r="P27" s="154" t="s">
        <v>10</v>
      </c>
      <c r="Q27" s="269">
        <v>3</v>
      </c>
      <c r="R27" s="317">
        <v>2</v>
      </c>
      <c r="S27" s="154" t="s">
        <v>10</v>
      </c>
      <c r="T27" s="315">
        <v>3</v>
      </c>
      <c r="U27" s="336">
        <v>0</v>
      </c>
      <c r="V27" s="154" t="s">
        <v>10</v>
      </c>
      <c r="W27" s="334">
        <v>3</v>
      </c>
      <c r="X27" s="177">
        <v>0</v>
      </c>
      <c r="Y27" s="154" t="s">
        <v>10</v>
      </c>
      <c r="Z27" s="174">
        <v>0</v>
      </c>
      <c r="AA27" s="326">
        <v>2</v>
      </c>
      <c r="AB27" s="154" t="s">
        <v>10</v>
      </c>
      <c r="AC27" s="327">
        <v>3</v>
      </c>
      <c r="AD27" s="177">
        <v>0</v>
      </c>
      <c r="AE27" s="154" t="s">
        <v>10</v>
      </c>
      <c r="AF27" s="174">
        <v>2</v>
      </c>
      <c r="AG27" s="322">
        <v>0</v>
      </c>
      <c r="AH27" s="154" t="s">
        <v>10</v>
      </c>
      <c r="AI27" s="323">
        <v>2</v>
      </c>
      <c r="AJ27" s="434"/>
      <c r="AK27" s="435"/>
      <c r="AL27" s="413"/>
      <c r="AM27" s="177">
        <v>5</v>
      </c>
      <c r="AN27" s="154" t="s">
        <v>10</v>
      </c>
      <c r="AO27" s="174">
        <v>2</v>
      </c>
      <c r="AP27" s="411">
        <v>0</v>
      </c>
      <c r="AQ27" s="413">
        <v>2</v>
      </c>
      <c r="AR27" s="415">
        <v>2</v>
      </c>
      <c r="AS27" s="415">
        <v>8</v>
      </c>
      <c r="AT27" s="415">
        <f t="shared" ref="AT27" si="30">+C27+F27+I27+L27+O27+R27+U27+X27+AA27+AD27+AG27+AJ27+AM27</f>
        <v>16</v>
      </c>
      <c r="AU27" s="415">
        <f t="shared" ref="AU27" si="31">+E27+H27+K27+N27+Q27+T27+W27+Z27+AC27+AF27+AI27+AL27+AO27</f>
        <v>23</v>
      </c>
      <c r="AV27" s="426">
        <f t="shared" ref="AV27" si="32">+AT27-AU27</f>
        <v>-7</v>
      </c>
      <c r="AW27" s="428">
        <f>+(AQ27*3)+(AR27*1)</f>
        <v>8</v>
      </c>
      <c r="AX27" s="430">
        <v>12</v>
      </c>
    </row>
    <row r="28" spans="2:53" ht="27" customHeight="1" x14ac:dyDescent="0.15">
      <c r="B28" s="432"/>
      <c r="C28" s="155"/>
      <c r="D28" s="157" t="s">
        <v>122</v>
      </c>
      <c r="E28" s="156"/>
      <c r="F28" s="155"/>
      <c r="G28" s="238" t="s">
        <v>106</v>
      </c>
      <c r="H28" s="156"/>
      <c r="I28" s="155"/>
      <c r="J28" s="271" t="s">
        <v>106</v>
      </c>
      <c r="K28" s="156"/>
      <c r="L28" s="155"/>
      <c r="M28" s="244" t="s">
        <v>229</v>
      </c>
      <c r="N28" s="156"/>
      <c r="O28" s="155"/>
      <c r="P28" s="271" t="s">
        <v>106</v>
      </c>
      <c r="Q28" s="156"/>
      <c r="R28" s="155"/>
      <c r="S28" s="319" t="s">
        <v>106</v>
      </c>
      <c r="T28" s="156"/>
      <c r="U28" s="155"/>
      <c r="V28" s="338" t="s">
        <v>106</v>
      </c>
      <c r="W28" s="156"/>
      <c r="X28" s="155"/>
      <c r="Y28" s="157" t="s">
        <v>124</v>
      </c>
      <c r="Z28" s="156"/>
      <c r="AA28" s="155"/>
      <c r="AB28" s="329" t="s">
        <v>106</v>
      </c>
      <c r="AC28" s="156"/>
      <c r="AD28" s="155"/>
      <c r="AE28" s="279" t="s">
        <v>106</v>
      </c>
      <c r="AF28" s="156"/>
      <c r="AG28" s="155"/>
      <c r="AH28" s="324" t="s">
        <v>106</v>
      </c>
      <c r="AI28" s="156"/>
      <c r="AJ28" s="436"/>
      <c r="AK28" s="437"/>
      <c r="AL28" s="414"/>
      <c r="AM28" s="155"/>
      <c r="AN28" s="157" t="s">
        <v>122</v>
      </c>
      <c r="AO28" s="156"/>
      <c r="AP28" s="412"/>
      <c r="AQ28" s="414"/>
      <c r="AR28" s="416"/>
      <c r="AS28" s="416"/>
      <c r="AT28" s="416"/>
      <c r="AU28" s="416"/>
      <c r="AV28" s="427"/>
      <c r="AW28" s="429"/>
      <c r="AX28" s="431"/>
    </row>
    <row r="29" spans="2:53" ht="27" customHeight="1" x14ac:dyDescent="0.15">
      <c r="B29" s="432" t="str">
        <f>AM3</f>
        <v>LAZO　TOKUSHIMA　CITY　FC</v>
      </c>
      <c r="C29" s="177">
        <v>0</v>
      </c>
      <c r="D29" s="154" t="s">
        <v>10</v>
      </c>
      <c r="E29" s="174">
        <v>4</v>
      </c>
      <c r="F29" s="177">
        <v>1</v>
      </c>
      <c r="G29" s="154" t="s">
        <v>10</v>
      </c>
      <c r="H29" s="174">
        <v>8</v>
      </c>
      <c r="I29" s="177">
        <v>0</v>
      </c>
      <c r="J29" s="154" t="s">
        <v>10</v>
      </c>
      <c r="K29" s="174">
        <v>7</v>
      </c>
      <c r="L29" s="177">
        <v>0</v>
      </c>
      <c r="M29" s="154" t="s">
        <v>10</v>
      </c>
      <c r="N29" s="174">
        <v>5</v>
      </c>
      <c r="O29" s="177">
        <v>3</v>
      </c>
      <c r="P29" s="154" t="s">
        <v>10</v>
      </c>
      <c r="Q29" s="174">
        <v>5</v>
      </c>
      <c r="R29" s="336">
        <v>1</v>
      </c>
      <c r="S29" s="154" t="s">
        <v>10</v>
      </c>
      <c r="T29" s="334">
        <v>2</v>
      </c>
      <c r="U29" s="177">
        <v>2</v>
      </c>
      <c r="V29" s="154" t="s">
        <v>10</v>
      </c>
      <c r="W29" s="174">
        <v>5</v>
      </c>
      <c r="X29" s="177">
        <v>2</v>
      </c>
      <c r="Y29" s="154" t="s">
        <v>10</v>
      </c>
      <c r="Z29" s="174">
        <v>4</v>
      </c>
      <c r="AA29" s="177">
        <v>2</v>
      </c>
      <c r="AB29" s="154" t="s">
        <v>10</v>
      </c>
      <c r="AC29" s="174">
        <v>8</v>
      </c>
      <c r="AD29" s="177">
        <v>0</v>
      </c>
      <c r="AE29" s="154" t="s">
        <v>10</v>
      </c>
      <c r="AF29" s="174">
        <v>1</v>
      </c>
      <c r="AG29" s="268">
        <v>2</v>
      </c>
      <c r="AH29" s="154" t="s">
        <v>10</v>
      </c>
      <c r="AI29" s="269">
        <v>4</v>
      </c>
      <c r="AJ29" s="177">
        <v>2</v>
      </c>
      <c r="AK29" s="154" t="s">
        <v>10</v>
      </c>
      <c r="AL29" s="174">
        <v>5</v>
      </c>
      <c r="AM29" s="434"/>
      <c r="AN29" s="435"/>
      <c r="AO29" s="413"/>
      <c r="AP29" s="411">
        <v>0</v>
      </c>
      <c r="AQ29" s="413">
        <v>0</v>
      </c>
      <c r="AR29" s="415">
        <v>0</v>
      </c>
      <c r="AS29" s="415">
        <v>12</v>
      </c>
      <c r="AT29" s="415">
        <f t="shared" ref="AT29" si="33">+C29+F29+I29+L29+O29+R29+U29+X29+AA29+AD29+AG29+AJ29+AM29</f>
        <v>15</v>
      </c>
      <c r="AU29" s="415">
        <f t="shared" ref="AU29" si="34">+E29+H29+K29+N29+Q29+T29+W29+Z29+AC29+AF29+AI29+AL29+AO29</f>
        <v>58</v>
      </c>
      <c r="AV29" s="426">
        <f t="shared" ref="AV29" si="35">+AT29-AU29</f>
        <v>-43</v>
      </c>
      <c r="AW29" s="428">
        <f>+(AQ29*3)+(AR29*1)</f>
        <v>0</v>
      </c>
      <c r="AX29" s="430">
        <v>13</v>
      </c>
      <c r="BA29" s="152" t="s">
        <v>104</v>
      </c>
    </row>
    <row r="30" spans="2:53" ht="27" customHeight="1" x14ac:dyDescent="0.15">
      <c r="B30" s="432"/>
      <c r="C30" s="178"/>
      <c r="D30" s="238" t="s">
        <v>106</v>
      </c>
      <c r="E30" s="175"/>
      <c r="F30" s="243"/>
      <c r="G30" s="244" t="s">
        <v>106</v>
      </c>
      <c r="H30" s="245"/>
      <c r="I30" s="178"/>
      <c r="J30" s="244" t="s">
        <v>106</v>
      </c>
      <c r="K30" s="175"/>
      <c r="L30" s="178"/>
      <c r="M30" s="240" t="s">
        <v>106</v>
      </c>
      <c r="N30" s="175"/>
      <c r="O30" s="318"/>
      <c r="P30" s="319" t="s">
        <v>106</v>
      </c>
      <c r="Q30" s="316"/>
      <c r="R30" s="337"/>
      <c r="S30" s="338" t="s">
        <v>106</v>
      </c>
      <c r="T30" s="335"/>
      <c r="U30" s="295"/>
      <c r="V30" s="296" t="s">
        <v>106</v>
      </c>
      <c r="W30" s="294"/>
      <c r="X30" s="328"/>
      <c r="Y30" s="329" t="s">
        <v>106</v>
      </c>
      <c r="Z30" s="330"/>
      <c r="AA30" s="278"/>
      <c r="AB30" s="279" t="s">
        <v>106</v>
      </c>
      <c r="AC30" s="277"/>
      <c r="AD30" s="311"/>
      <c r="AE30" s="312" t="s">
        <v>106</v>
      </c>
      <c r="AF30" s="313"/>
      <c r="AG30" s="270"/>
      <c r="AH30" s="271" t="s">
        <v>106</v>
      </c>
      <c r="AI30" s="272"/>
      <c r="AJ30" s="253"/>
      <c r="AK30" s="254" t="s">
        <v>106</v>
      </c>
      <c r="AL30" s="255"/>
      <c r="AM30" s="436"/>
      <c r="AN30" s="437"/>
      <c r="AO30" s="414"/>
      <c r="AP30" s="412"/>
      <c r="AQ30" s="414"/>
      <c r="AR30" s="416"/>
      <c r="AS30" s="416"/>
      <c r="AT30" s="416"/>
      <c r="AU30" s="416"/>
      <c r="AV30" s="427"/>
      <c r="AW30" s="429"/>
      <c r="AX30" s="431"/>
      <c r="BA30" s="152" t="s">
        <v>105</v>
      </c>
    </row>
  </sheetData>
  <mergeCells count="164">
    <mergeCell ref="AM29:AO30"/>
    <mergeCell ref="AW27:AW28"/>
    <mergeCell ref="AX27:AX28"/>
    <mergeCell ref="B29:B30"/>
    <mergeCell ref="AP29:AP30"/>
    <mergeCell ref="AQ29:AQ30"/>
    <mergeCell ref="AR29:AR30"/>
    <mergeCell ref="AS29:AS30"/>
    <mergeCell ref="AT29:AT30"/>
    <mergeCell ref="AU29:AU30"/>
    <mergeCell ref="AV29:AV30"/>
    <mergeCell ref="AW29:AW30"/>
    <mergeCell ref="AX29:AX30"/>
    <mergeCell ref="B27:B28"/>
    <mergeCell ref="AP27:AP28"/>
    <mergeCell ref="AQ27:AQ28"/>
    <mergeCell ref="AR27:AR28"/>
    <mergeCell ref="AS27:AS28"/>
    <mergeCell ref="AT27:AT28"/>
    <mergeCell ref="AU27:AU28"/>
    <mergeCell ref="AV27:AV28"/>
    <mergeCell ref="AJ27:AL28"/>
    <mergeCell ref="AT25:AT26"/>
    <mergeCell ref="AU25:AU26"/>
    <mergeCell ref="AV25:AV26"/>
    <mergeCell ref="AW25:AW26"/>
    <mergeCell ref="AX25:AX26"/>
    <mergeCell ref="B25:B26"/>
    <mergeCell ref="AG25:AI26"/>
    <mergeCell ref="AP25:AP26"/>
    <mergeCell ref="AQ25:AQ26"/>
    <mergeCell ref="AR25:AR26"/>
    <mergeCell ref="AS25:AS26"/>
    <mergeCell ref="AT23:AT24"/>
    <mergeCell ref="AU23:AU24"/>
    <mergeCell ref="AV23:AV24"/>
    <mergeCell ref="AW23:AW24"/>
    <mergeCell ref="AX23:AX24"/>
    <mergeCell ref="AT21:AT22"/>
    <mergeCell ref="AU21:AU22"/>
    <mergeCell ref="AV21:AV22"/>
    <mergeCell ref="AW21:AW22"/>
    <mergeCell ref="AX21:AX22"/>
    <mergeCell ref="AS17:AS18"/>
    <mergeCell ref="B23:B24"/>
    <mergeCell ref="AD23:AF24"/>
    <mergeCell ref="AP23:AP24"/>
    <mergeCell ref="AQ23:AQ24"/>
    <mergeCell ref="AR23:AR24"/>
    <mergeCell ref="B21:B22"/>
    <mergeCell ref="AA21:AC22"/>
    <mergeCell ref="AP21:AP22"/>
    <mergeCell ref="AQ21:AQ22"/>
    <mergeCell ref="AR21:AR22"/>
    <mergeCell ref="AS23:AS24"/>
    <mergeCell ref="AS21:AS22"/>
    <mergeCell ref="AW13:AW14"/>
    <mergeCell ref="AX13:AX14"/>
    <mergeCell ref="AS13:AS14"/>
    <mergeCell ref="B19:B20"/>
    <mergeCell ref="X19:Z20"/>
    <mergeCell ref="AP19:AP20"/>
    <mergeCell ref="AQ19:AQ20"/>
    <mergeCell ref="AR19:AR20"/>
    <mergeCell ref="B17:B18"/>
    <mergeCell ref="U17:W18"/>
    <mergeCell ref="AP17:AP18"/>
    <mergeCell ref="AQ17:AQ18"/>
    <mergeCell ref="AR17:AR18"/>
    <mergeCell ref="AS19:AS20"/>
    <mergeCell ref="AT19:AT20"/>
    <mergeCell ref="AU19:AU20"/>
    <mergeCell ref="AV19:AV20"/>
    <mergeCell ref="AW19:AW20"/>
    <mergeCell ref="AX19:AX20"/>
    <mergeCell ref="AT17:AT18"/>
    <mergeCell ref="AU17:AU18"/>
    <mergeCell ref="AV17:AV18"/>
    <mergeCell ref="AW17:AW18"/>
    <mergeCell ref="AX17:AX18"/>
    <mergeCell ref="AU9:AU10"/>
    <mergeCell ref="AV9:AV10"/>
    <mergeCell ref="AW9:AW10"/>
    <mergeCell ref="AX9:AX10"/>
    <mergeCell ref="AS9:AS10"/>
    <mergeCell ref="B15:B16"/>
    <mergeCell ref="R15:T16"/>
    <mergeCell ref="AP15:AP16"/>
    <mergeCell ref="AQ15:AQ16"/>
    <mergeCell ref="AR15:AR16"/>
    <mergeCell ref="B13:B14"/>
    <mergeCell ref="O13:Q14"/>
    <mergeCell ref="AP13:AP14"/>
    <mergeCell ref="AQ13:AQ14"/>
    <mergeCell ref="AR13:AR14"/>
    <mergeCell ref="AS15:AS16"/>
    <mergeCell ref="AT15:AT16"/>
    <mergeCell ref="AU15:AU16"/>
    <mergeCell ref="AV15:AV16"/>
    <mergeCell ref="AW15:AW16"/>
    <mergeCell ref="AX15:AX16"/>
    <mergeCell ref="AT13:AT14"/>
    <mergeCell ref="AU13:AU14"/>
    <mergeCell ref="AV13:AV14"/>
    <mergeCell ref="AW7:AW8"/>
    <mergeCell ref="AX7:AX8"/>
    <mergeCell ref="AT5:AT6"/>
    <mergeCell ref="AU5:AU6"/>
    <mergeCell ref="AV5:AV6"/>
    <mergeCell ref="AW5:AW6"/>
    <mergeCell ref="AX5:AX6"/>
    <mergeCell ref="B11:B12"/>
    <mergeCell ref="L11:N12"/>
    <mergeCell ref="AP11:AP12"/>
    <mergeCell ref="AQ11:AQ12"/>
    <mergeCell ref="AR11:AR12"/>
    <mergeCell ref="B9:B10"/>
    <mergeCell ref="I9:K10"/>
    <mergeCell ref="AP9:AP10"/>
    <mergeCell ref="AQ9:AQ10"/>
    <mergeCell ref="AR9:AR10"/>
    <mergeCell ref="AS11:AS12"/>
    <mergeCell ref="AT11:AT12"/>
    <mergeCell ref="AU11:AU12"/>
    <mergeCell ref="AV11:AV12"/>
    <mergeCell ref="AW11:AW12"/>
    <mergeCell ref="AX11:AX12"/>
    <mergeCell ref="AT9:AT10"/>
    <mergeCell ref="B7:B8"/>
    <mergeCell ref="F7:H8"/>
    <mergeCell ref="AP7:AP8"/>
    <mergeCell ref="AQ7:AQ8"/>
    <mergeCell ref="AR7:AR8"/>
    <mergeCell ref="AQ3:AS3"/>
    <mergeCell ref="AT3:AV3"/>
    <mergeCell ref="AW3:AW4"/>
    <mergeCell ref="AX3:AX4"/>
    <mergeCell ref="B5:B6"/>
    <mergeCell ref="C5:E6"/>
    <mergeCell ref="AP5:AP6"/>
    <mergeCell ref="AQ5:AQ6"/>
    <mergeCell ref="AR5:AR6"/>
    <mergeCell ref="AS5:AS6"/>
    <mergeCell ref="X3:Z4"/>
    <mergeCell ref="AA3:AC4"/>
    <mergeCell ref="AD3:AF4"/>
    <mergeCell ref="AG3:AI4"/>
    <mergeCell ref="AP3:AP4"/>
    <mergeCell ref="AS7:AS8"/>
    <mergeCell ref="AT7:AT8"/>
    <mergeCell ref="AU7:AU8"/>
    <mergeCell ref="AV7:AV8"/>
    <mergeCell ref="C2:AO2"/>
    <mergeCell ref="AQ2:AX2"/>
    <mergeCell ref="B3:B4"/>
    <mergeCell ref="C3:E4"/>
    <mergeCell ref="F3:H4"/>
    <mergeCell ref="I3:K4"/>
    <mergeCell ref="L3:N4"/>
    <mergeCell ref="O3:Q4"/>
    <mergeCell ref="R3:T4"/>
    <mergeCell ref="U3:W4"/>
    <mergeCell ref="AJ3:AL4"/>
    <mergeCell ref="AM3:AO4"/>
  </mergeCells>
  <phoneticPr fontId="2"/>
  <dataValidations count="2">
    <dataValidation type="list" allowBlank="1" showInputMessage="1" showErrorMessage="1" sqref="AH8 AN16 AN18 AN20 AN12 AN14 V20 AN22 AN10 M22 AK26 AK24 Y6 AK16 AK18 P10 AK12 AK14 AK8 AK22 AK10 AN8 AE14 AB10 AN26 Y28 AN6 AB6 D28 Y12 AE20 AN24 AE10 G10 G12 Y10 V8 AE12 AB16 Y16 V16 J6 S22 Y14 AE8 G22 M10 AN28 S20 V10 AK20 Y22 P22 AB8 P18 AE18 V14 D10 D18 J16 Y8 AB14 AH16">
      <formula1>$BA$23:$BA$24</formula1>
    </dataValidation>
    <dataValidation type="list" allowBlank="1" showInputMessage="1" showErrorMessage="1" sqref="AF11:AG11 AA19 AC19:AD19 AJ25 AO9 AL9:AM9 AL13:AM13 AL5:AM5 AL21:AM21 AL11:AM11 AL17:AM17 AL15:AM15 AL23:AM23 AL19:AM19 AL25:AM25 AI29:AJ29 AL7:AM7 AI7:AJ7 AI9:AJ9 AI13:AJ13 E25:F25 AI21:AJ21 AI11:AJ11 AI17:AJ17 AI15:AJ15 AI23:AJ23 Z27:AA27 AM27 AO25 K29:L29 H29:I29 H19:I19 N29:O29 T29:U29 W27:X27 W29:X29 E11:F11 AC29:AD29 AC27:AD27 AD21 AO7 C27 H13:I13 Z29:AA29 E27:F27 E29:F29 K27:L27 C29 Q21:R21 T27:U27 C11 N27:O27 AF25 K25:L25 H25:I25 AC25:AD25 N25:O25 Q25:R25 W25:X25 Z25:AA25 W5:X5 C25 T25:U25 T19:U19 L9 K7:L7 I7 AC5:AD5 Z9:AA9 Z7:AA7 Z11:AA11 Z13:AA13 K13:L13 K23:L23 H23:I23 K15:L15 T5:U5 E21:F21 AL29 Z23:AA23 AC13:AD13 Q5:R5 C15 N23:O23 T7:U7 Q7:R7 R13 H9 C19 C17 AF15:AG15 N9:O9 W9:X9 AI19:AJ19 Q23:R23 T21:U21 N19:O19 W23:X23 AF27:AG27 X17 AC17:AD17 AC15:AD15 W15:X15 AF17:AG17 AG23 K11 Z21 W21:X21 W19 AO27 AO19 N7:O7 AO23 AO15 K17:L17 AO17 N21:O21 W13:X13 AI5:AJ5 AO11 K19:L19 Q17:R17 H17:I17 H27:I27 T17 E23:F23 O11 H15:I15 E13:F13 Q11:R11 AC23 C21 E7 Q27:R27 E15:F15 E17:F17 AC7:AD7 N5:O5 AF13:AG13 N17:O17 E19:F19 Z5:AA5 AF5:AG5 Z15:AA15 K21:L21 AI27 T13:U13 W11:X11 Q29:R29 C7 Z17:AA17 AC9:AD9 C23 C9 AO21 K5:L5 N15:O15 T9:U9 AF29:AG29 AF9:AG9 T11:U11 AC11:AD11 H11:I11 AO5 Q19:R19 E9:F9 T23:U23 U15 H21:I21 AF19:AG19 H5:I5 F5 AO13 W7:X7 AF7:AG7 Q15 N13 Q9:R9 AF21:AG21 C13">
      <formula1>$BA$3:$BA$11</formula1>
    </dataValidation>
  </dataValidations>
  <pageMargins left="0.39370078740157483" right="1.1811023622047245" top="0.98425196850393704" bottom="0" header="0" footer="0"/>
  <pageSetup paperSize="9" scale="65" orientation="landscape" horizontalDpi="4294967293"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2019年度２部日程</vt:lpstr>
      <vt:lpstr>チーム名</vt:lpstr>
      <vt:lpstr>カード累積</vt:lpstr>
      <vt:lpstr>星取表</vt:lpstr>
      <vt:lpstr>星取表!Print_Area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kawanishi</dc:creator>
  <cp:lastModifiedBy>shina</cp:lastModifiedBy>
  <cp:revision/>
  <cp:lastPrinted>2019-12-12T13:12:27Z</cp:lastPrinted>
  <dcterms:created xsi:type="dcterms:W3CDTF">2009-07-22T09:23:46Z</dcterms:created>
  <dcterms:modified xsi:type="dcterms:W3CDTF">2020-01-14T10:34:28Z</dcterms:modified>
</cp:coreProperties>
</file>