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01\Desktop\"/>
    </mc:Choice>
  </mc:AlternateContent>
  <bookViews>
    <workbookView xWindow="0" yWindow="0" windowWidth="25440" windowHeight="10830" activeTab="1"/>
  </bookViews>
  <sheets>
    <sheet name="日程表(43回)" sheetId="22" r:id="rId1"/>
    <sheet name="勝敗表" sheetId="20" r:id="rId2"/>
    <sheet name="順位表" sheetId="21" r:id="rId3"/>
  </sheets>
  <definedNames>
    <definedName name="_xlnm.Print_Area" localSheetId="1">勝敗表!$B$1:$AR$28</definedName>
  </definedNames>
  <calcPr calcId="152511"/>
</workbook>
</file>

<file path=xl/calcChain.xml><?xml version="1.0" encoding="utf-8"?>
<calcChain xmlns="http://schemas.openxmlformats.org/spreadsheetml/2006/main">
  <c r="I71" i="22" l="1"/>
  <c r="H71" i="22"/>
  <c r="D71" i="22"/>
  <c r="I70" i="22"/>
  <c r="H70" i="22"/>
  <c r="D70" i="22"/>
  <c r="I69" i="22"/>
  <c r="H69" i="22"/>
  <c r="D69" i="22"/>
  <c r="I68" i="22"/>
  <c r="H68" i="22"/>
  <c r="D68" i="22"/>
  <c r="I67" i="22"/>
  <c r="H67" i="22"/>
  <c r="D67" i="22"/>
  <c r="I66" i="22"/>
  <c r="H66" i="22"/>
  <c r="D66" i="22"/>
  <c r="I65" i="22"/>
  <c r="H65" i="22"/>
  <c r="D65" i="22"/>
  <c r="I64" i="22"/>
  <c r="H64" i="22"/>
  <c r="D64" i="22"/>
  <c r="I63" i="22"/>
  <c r="H63" i="22"/>
  <c r="D63" i="22"/>
  <c r="I62" i="22"/>
  <c r="H62" i="22"/>
  <c r="D62" i="22"/>
  <c r="I61" i="22"/>
  <c r="H61" i="22"/>
  <c r="D61" i="22"/>
  <c r="I60" i="22"/>
  <c r="H60" i="22"/>
  <c r="D60" i="22"/>
  <c r="I59" i="22"/>
  <c r="H59" i="22"/>
  <c r="D59" i="22"/>
  <c r="I58" i="22"/>
  <c r="H58" i="22"/>
  <c r="D58" i="22"/>
  <c r="I57" i="22"/>
  <c r="H57" i="22"/>
  <c r="D57" i="22"/>
  <c r="I56" i="22"/>
  <c r="H56" i="22"/>
  <c r="D56" i="22"/>
  <c r="I55" i="22"/>
  <c r="H55" i="22"/>
  <c r="D55" i="22"/>
  <c r="I54" i="22"/>
  <c r="H54" i="22"/>
  <c r="D54" i="22"/>
  <c r="I53" i="22"/>
  <c r="H53" i="22"/>
  <c r="D53" i="22"/>
  <c r="I52" i="22"/>
  <c r="H52" i="22"/>
  <c r="D52" i="22"/>
  <c r="I51" i="22"/>
  <c r="H51" i="22"/>
  <c r="D51" i="22"/>
  <c r="I50" i="22"/>
  <c r="H50" i="22"/>
  <c r="D50" i="22"/>
  <c r="I49" i="22"/>
  <c r="H49" i="22"/>
  <c r="D49" i="22"/>
  <c r="I48" i="22"/>
  <c r="H48" i="22"/>
  <c r="D48" i="22"/>
  <c r="I47" i="22"/>
  <c r="H47" i="22"/>
  <c r="D47" i="22"/>
  <c r="I46" i="22"/>
  <c r="H46" i="22"/>
  <c r="D46" i="22"/>
  <c r="I45" i="22"/>
  <c r="H45" i="22"/>
  <c r="D45" i="22"/>
  <c r="I44" i="22"/>
  <c r="H44" i="22"/>
  <c r="D44" i="22"/>
  <c r="I33" i="22"/>
  <c r="H33" i="22"/>
  <c r="D33" i="22"/>
  <c r="I32" i="22"/>
  <c r="H32" i="22"/>
  <c r="D32" i="22"/>
  <c r="I31" i="22"/>
  <c r="H31" i="22"/>
  <c r="D31" i="22"/>
  <c r="I30" i="22"/>
  <c r="H30" i="22"/>
  <c r="D30" i="22"/>
  <c r="I29" i="22"/>
  <c r="H29" i="22"/>
  <c r="D29" i="22"/>
  <c r="I28" i="22"/>
  <c r="H28" i="22"/>
  <c r="D28" i="22"/>
  <c r="I27" i="22"/>
  <c r="H27" i="22"/>
  <c r="D27" i="22"/>
  <c r="I26" i="22"/>
  <c r="H26" i="22"/>
  <c r="D26" i="22"/>
  <c r="I25" i="22"/>
  <c r="H25" i="22"/>
  <c r="D25" i="22"/>
  <c r="I24" i="22"/>
  <c r="H24" i="22"/>
  <c r="D24" i="22"/>
  <c r="I23" i="22"/>
  <c r="H23" i="22"/>
  <c r="D23" i="22"/>
  <c r="I22" i="22"/>
  <c r="H22" i="22"/>
  <c r="D22" i="22"/>
  <c r="I21" i="22"/>
  <c r="H21" i="22"/>
  <c r="D21" i="22"/>
  <c r="I20" i="22"/>
  <c r="H20" i="22"/>
  <c r="D20" i="22"/>
  <c r="I19" i="22"/>
  <c r="H19" i="22"/>
  <c r="D19" i="22"/>
  <c r="I18" i="22"/>
  <c r="H18" i="22"/>
  <c r="D18" i="22"/>
  <c r="I17" i="22"/>
  <c r="H17" i="22"/>
  <c r="D17" i="22"/>
  <c r="I16" i="22"/>
  <c r="H16" i="22"/>
  <c r="D16" i="22"/>
  <c r="I15" i="22"/>
  <c r="H15" i="22"/>
  <c r="D15" i="22"/>
  <c r="I14" i="22"/>
  <c r="H14" i="22"/>
  <c r="D14" i="22"/>
  <c r="I13" i="22"/>
  <c r="H13" i="22"/>
  <c r="D13" i="22"/>
  <c r="I12" i="22"/>
  <c r="H12" i="22"/>
  <c r="D12" i="22"/>
  <c r="I11" i="22"/>
  <c r="H11" i="22"/>
  <c r="D11" i="22"/>
  <c r="I10" i="22"/>
  <c r="H10" i="22"/>
  <c r="D10" i="22"/>
  <c r="I9" i="22"/>
  <c r="H9" i="22"/>
  <c r="D9" i="22"/>
  <c r="I8" i="22"/>
  <c r="H8" i="22"/>
  <c r="D8" i="22"/>
  <c r="I7" i="22"/>
  <c r="H7" i="22"/>
  <c r="D7" i="22"/>
  <c r="I6" i="22"/>
  <c r="H6" i="22"/>
  <c r="D6" i="22"/>
  <c r="M18" i="21" l="1"/>
  <c r="F18" i="21"/>
  <c r="M20" i="21" l="1"/>
  <c r="F20" i="21"/>
  <c r="M12" i="21"/>
  <c r="F12" i="21"/>
  <c r="F10" i="21"/>
  <c r="F8" i="21"/>
  <c r="F14" i="21"/>
  <c r="F16" i="21"/>
  <c r="F6" i="21"/>
  <c r="M10" i="21" l="1"/>
  <c r="M14" i="21"/>
  <c r="M16" i="21" l="1"/>
  <c r="M8" i="21"/>
  <c r="M6" i="21"/>
  <c r="AQ20" i="20"/>
  <c r="AO20" i="20"/>
  <c r="AN20" i="20"/>
  <c r="AQ18" i="20"/>
  <c r="AO18" i="20"/>
  <c r="AN18" i="20"/>
  <c r="AQ16" i="20"/>
  <c r="AO16" i="20"/>
  <c r="AN16" i="20"/>
  <c r="AQ14" i="20"/>
  <c r="AO14" i="20"/>
  <c r="AN14" i="20"/>
  <c r="AQ12" i="20"/>
  <c r="AO12" i="20"/>
  <c r="AN12" i="20"/>
  <c r="AQ10" i="20"/>
  <c r="AO10" i="20"/>
  <c r="AN10" i="20"/>
  <c r="AQ8" i="20"/>
  <c r="AO8" i="20"/>
  <c r="AN8" i="20"/>
  <c r="AQ6" i="20"/>
  <c r="AO6" i="20"/>
  <c r="AN6" i="20"/>
  <c r="AP20" i="20" l="1"/>
  <c r="AP18" i="20"/>
  <c r="AP16" i="20"/>
  <c r="AP14" i="20"/>
  <c r="AP12" i="20"/>
  <c r="AP10" i="20"/>
  <c r="AP8" i="20"/>
  <c r="AP6" i="20"/>
</calcChain>
</file>

<file path=xl/sharedStrings.xml><?xml version="1.0" encoding="utf-8"?>
<sst xmlns="http://schemas.openxmlformats.org/spreadsheetml/2006/main" count="376" uniqueCount="99">
  <si>
    <t>節</t>
  </si>
  <si>
    <t>　月　日</t>
  </si>
  <si>
    <t>時間</t>
  </si>
  <si>
    <t>ホーム</t>
  </si>
  <si>
    <t>ビジター</t>
  </si>
  <si>
    <t>グランド</t>
  </si>
  <si>
    <t xml:space="preserve">                        </t>
  </si>
  <si>
    <t>桜井ふれあい広場</t>
    <rPh sb="0" eb="2">
      <t>サクライ</t>
    </rPh>
    <rPh sb="6" eb="8">
      <t>ヒロバ</t>
    </rPh>
    <phoneticPr fontId="1"/>
  </si>
  <si>
    <t>春野サブ</t>
    <rPh sb="0" eb="2">
      <t>ハルノ</t>
    </rPh>
    <phoneticPr fontId="1"/>
  </si>
  <si>
    <t>生島メイン</t>
    <rPh sb="0" eb="2">
      <t>イクシマ</t>
    </rPh>
    <phoneticPr fontId="1"/>
  </si>
  <si>
    <t>TSV(人工）</t>
    <rPh sb="4" eb="6">
      <t>ジンコウ</t>
    </rPh>
    <phoneticPr fontId="1"/>
  </si>
  <si>
    <t>春野陸上</t>
    <rPh sb="0" eb="2">
      <t>ハルノ</t>
    </rPh>
    <rPh sb="2" eb="4">
      <t>リクジョウ</t>
    </rPh>
    <phoneticPr fontId="1"/>
  </si>
  <si>
    <t>春野球技場</t>
    <rPh sb="0" eb="2">
      <t>ハルノ</t>
    </rPh>
    <rPh sb="2" eb="5">
      <t>キュウギジョウ</t>
    </rPh>
    <phoneticPr fontId="1"/>
  </si>
  <si>
    <t>野市ふれあい広場</t>
    <rPh sb="0" eb="2">
      <t>ノイチ</t>
    </rPh>
    <rPh sb="6" eb="8">
      <t>ヒロバ</t>
    </rPh>
    <phoneticPr fontId="1"/>
  </si>
  <si>
    <t>日高総合</t>
    <rPh sb="0" eb="2">
      <t>ヒダカ</t>
    </rPh>
    <rPh sb="2" eb="4">
      <t>ソウゴウ</t>
    </rPh>
    <phoneticPr fontId="1"/>
  </si>
  <si>
    <t>生島サブ</t>
    <rPh sb="0" eb="2">
      <t>イクシマ</t>
    </rPh>
    <phoneticPr fontId="1"/>
  </si>
  <si>
    <t>北条</t>
    <rPh sb="0" eb="2">
      <t>ホウジョウ</t>
    </rPh>
    <phoneticPr fontId="1"/>
  </si>
  <si>
    <t>徳島市陸上競技場</t>
    <rPh sb="0" eb="3">
      <t>トクシマシ</t>
    </rPh>
    <rPh sb="3" eb="5">
      <t>リクジョウ</t>
    </rPh>
    <rPh sb="5" eb="8">
      <t>キョウギジョウ</t>
    </rPh>
    <phoneticPr fontId="1"/>
  </si>
  <si>
    <t>丸亀メイン</t>
    <rPh sb="0" eb="2">
      <t>マルガメ</t>
    </rPh>
    <phoneticPr fontId="1"/>
  </si>
  <si>
    <t>多度津ＦＣ</t>
    <rPh sb="0" eb="3">
      <t>タドツ</t>
    </rPh>
    <phoneticPr fontId="1"/>
  </si>
  <si>
    <t>春野陸上サブ</t>
    <rPh sb="0" eb="2">
      <t>ハルノ</t>
    </rPh>
    <rPh sb="2" eb="4">
      <t>リクジョウ</t>
    </rPh>
    <phoneticPr fontId="1"/>
  </si>
  <si>
    <t>春野多目的</t>
    <rPh sb="0" eb="2">
      <t>ハルノ</t>
    </rPh>
    <rPh sb="2" eb="5">
      <t>タモクテキ</t>
    </rPh>
    <phoneticPr fontId="1"/>
  </si>
  <si>
    <t>吾岡山G</t>
    <rPh sb="0" eb="1">
      <t>ア</t>
    </rPh>
    <rPh sb="1" eb="2">
      <t>オカ</t>
    </rPh>
    <rPh sb="2" eb="3">
      <t>ヤマ</t>
    </rPh>
    <phoneticPr fontId="1"/>
  </si>
  <si>
    <t>ｌｌamas　高知FC</t>
    <rPh sb="7" eb="9">
      <t>コウチ</t>
    </rPh>
    <phoneticPr fontId="1"/>
  </si>
  <si>
    <t>野市ふれあい</t>
    <rPh sb="0" eb="2">
      <t>ノイチ</t>
    </rPh>
    <phoneticPr fontId="1"/>
  </si>
  <si>
    <t>大方球技場</t>
    <rPh sb="0" eb="1">
      <t>オオ</t>
    </rPh>
    <rPh sb="1" eb="2">
      <t>ホウ</t>
    </rPh>
    <rPh sb="2" eb="5">
      <t>キュウギジョウ</t>
    </rPh>
    <phoneticPr fontId="1"/>
  </si>
  <si>
    <t>大方陸上</t>
    <rPh sb="0" eb="1">
      <t>オオ</t>
    </rPh>
    <rPh sb="1" eb="2">
      <t>ホウ</t>
    </rPh>
    <rPh sb="2" eb="4">
      <t>リクジョウ</t>
    </rPh>
    <phoneticPr fontId="1"/>
  </si>
  <si>
    <t>日高G</t>
    <rPh sb="0" eb="2">
      <t>ヒダカ</t>
    </rPh>
    <phoneticPr fontId="1"/>
  </si>
  <si>
    <t>TSV(天然）</t>
    <rPh sb="4" eb="6">
      <t>テンエン</t>
    </rPh>
    <phoneticPr fontId="1"/>
  </si>
  <si>
    <t>東部運動公園人工</t>
    <rPh sb="0" eb="2">
      <t>トウブ</t>
    </rPh>
    <rPh sb="2" eb="4">
      <t>ウンドウ</t>
    </rPh>
    <rPh sb="4" eb="6">
      <t>コウエン</t>
    </rPh>
    <rPh sb="6" eb="8">
      <t>ジンコウ</t>
    </rPh>
    <phoneticPr fontId="1"/>
  </si>
  <si>
    <t>東部運動公園天然</t>
    <rPh sb="0" eb="2">
      <t>トウブ</t>
    </rPh>
    <rPh sb="2" eb="4">
      <t>ウンドウ</t>
    </rPh>
    <rPh sb="4" eb="6">
      <t>コウエン</t>
    </rPh>
    <rPh sb="6" eb="7">
      <t>テン</t>
    </rPh>
    <phoneticPr fontId="1"/>
  </si>
  <si>
    <t>アルヴェﾘオ高松</t>
    <rPh sb="6" eb="8">
      <t>タカマツ</t>
    </rPh>
    <phoneticPr fontId="1"/>
  </si>
  <si>
    <t>高知ユナイテッドSC</t>
    <rPh sb="0" eb="2">
      <t>コウチ</t>
    </rPh>
    <phoneticPr fontId="1"/>
  </si>
  <si>
    <t>KUFC南国</t>
    <rPh sb="4" eb="6">
      <t>ナンコク</t>
    </rPh>
    <phoneticPr fontId="1"/>
  </si>
  <si>
    <t>新商クラブ</t>
    <rPh sb="0" eb="1">
      <t>シン</t>
    </rPh>
    <rPh sb="1" eb="2">
      <t>ショウ</t>
    </rPh>
    <phoneticPr fontId="1"/>
  </si>
  <si>
    <t>光洋シーリングテクノ</t>
    <rPh sb="0" eb="2">
      <t>コウヨウ</t>
    </rPh>
    <phoneticPr fontId="1"/>
  </si>
  <si>
    <t>TSV(天然）</t>
    <rPh sb="4" eb="5">
      <t>テン</t>
    </rPh>
    <rPh sb="5" eb="6">
      <t>ネン</t>
    </rPh>
    <phoneticPr fontId="1"/>
  </si>
  <si>
    <t>GF新居浜</t>
    <rPh sb="2" eb="5">
      <t>ニイハマ</t>
    </rPh>
    <phoneticPr fontId="1"/>
  </si>
  <si>
    <t>黒潮人工A</t>
    <rPh sb="0" eb="2">
      <t>クロシオ</t>
    </rPh>
    <rPh sb="2" eb="4">
      <t>ジンコウ</t>
    </rPh>
    <phoneticPr fontId="1"/>
  </si>
  <si>
    <t>東部運動公園(人工）</t>
    <rPh sb="0" eb="2">
      <t>トウブ</t>
    </rPh>
    <rPh sb="2" eb="4">
      <t>ウンドウ</t>
    </rPh>
    <rPh sb="4" eb="6">
      <t>コウエン</t>
    </rPh>
    <rPh sb="7" eb="9">
      <t>ジンコウ</t>
    </rPh>
    <phoneticPr fontId="1"/>
  </si>
  <si>
    <t>東部（天然）</t>
    <rPh sb="0" eb="2">
      <t>トウブ</t>
    </rPh>
    <rPh sb="3" eb="4">
      <t>テン</t>
    </rPh>
    <rPh sb="4" eb="5">
      <t>ネン</t>
    </rPh>
    <phoneticPr fontId="1"/>
  </si>
  <si>
    <t>FC徳島</t>
    <rPh sb="2" eb="4">
      <t>トクシマ</t>
    </rPh>
    <phoneticPr fontId="1"/>
  </si>
  <si>
    <t>徳島市球技場メイン</t>
    <rPh sb="0" eb="3">
      <t>トクシマシ</t>
    </rPh>
    <rPh sb="3" eb="6">
      <t>キュウギジョウ</t>
    </rPh>
    <rPh sb="4" eb="5">
      <t>ワザ</t>
    </rPh>
    <rPh sb="5" eb="6">
      <t>バ</t>
    </rPh>
    <phoneticPr fontId="1"/>
  </si>
  <si>
    <t>チーム名</t>
    <rPh sb="3" eb="4">
      <t>メイ</t>
    </rPh>
    <phoneticPr fontId="1"/>
  </si>
  <si>
    <t>KUFC南国</t>
    <rPh sb="4" eb="6">
      <t>ナンゴク</t>
    </rPh>
    <phoneticPr fontId="1"/>
  </si>
  <si>
    <t>多度津FC</t>
    <rPh sb="0" eb="3">
      <t>タドツ</t>
    </rPh>
    <phoneticPr fontId="1"/>
  </si>
  <si>
    <t>ｌｌａｍａｓ高知</t>
    <rPh sb="6" eb="8">
      <t>コウチ</t>
    </rPh>
    <phoneticPr fontId="1"/>
  </si>
  <si>
    <t>アルヴェリオ高松</t>
    <rPh sb="6" eb="8">
      <t>タカマツ</t>
    </rPh>
    <phoneticPr fontId="1"/>
  </si>
  <si>
    <t>勝　　　負</t>
    <rPh sb="0" eb="1">
      <t>カ</t>
    </rPh>
    <rPh sb="4" eb="5">
      <t>マ</t>
    </rPh>
    <phoneticPr fontId="1"/>
  </si>
  <si>
    <t>得　失　点</t>
    <rPh sb="0" eb="1">
      <t>トク</t>
    </rPh>
    <rPh sb="2" eb="3">
      <t>シツ</t>
    </rPh>
    <rPh sb="4" eb="5">
      <t>テン</t>
    </rPh>
    <phoneticPr fontId="1"/>
  </si>
  <si>
    <t>勝点</t>
    <rPh sb="0" eb="1">
      <t>カ</t>
    </rPh>
    <rPh sb="1" eb="2">
      <t>テン</t>
    </rPh>
    <phoneticPr fontId="1"/>
  </si>
  <si>
    <t>勝</t>
    <rPh sb="0" eb="1">
      <t>カ</t>
    </rPh>
    <phoneticPr fontId="1"/>
  </si>
  <si>
    <t>分</t>
    <rPh sb="0" eb="1">
      <t>ワ</t>
    </rPh>
    <phoneticPr fontId="1"/>
  </si>
  <si>
    <t>負</t>
    <rPh sb="0" eb="1">
      <t>マ</t>
    </rPh>
    <phoneticPr fontId="1"/>
  </si>
  <si>
    <t>得</t>
    <rPh sb="0" eb="1">
      <t>トク</t>
    </rPh>
    <phoneticPr fontId="1"/>
  </si>
  <si>
    <t>失</t>
    <rPh sb="0" eb="1">
      <t>シツ</t>
    </rPh>
    <phoneticPr fontId="1"/>
  </si>
  <si>
    <t>差</t>
    <rPh sb="0" eb="1">
      <t>サ</t>
    </rPh>
    <phoneticPr fontId="1"/>
  </si>
  <si>
    <t>高知ユナイテッドFC</t>
    <rPh sb="0" eb="2">
      <t>コウチ</t>
    </rPh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</si>
  <si>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</si>
  <si>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</si>
  <si>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</si>
  <si>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</si>
  <si>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</si>
  <si>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</si>
  <si>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ｌｌａｍａｓ高知ＦＣ</t>
    <rPh sb="6" eb="8">
      <t>コウチ</t>
    </rPh>
    <phoneticPr fontId="1"/>
  </si>
  <si>
    <t>勝　点　：　（ 勝○３点　　分△１点　　負●０点 ）</t>
    <rPh sb="0" eb="1">
      <t>カ</t>
    </rPh>
    <rPh sb="2" eb="3">
      <t>テン</t>
    </rPh>
    <rPh sb="8" eb="9">
      <t>カ</t>
    </rPh>
    <rPh sb="11" eb="12">
      <t>テン</t>
    </rPh>
    <rPh sb="14" eb="15">
      <t>ワ</t>
    </rPh>
    <rPh sb="17" eb="18">
      <t>テン</t>
    </rPh>
    <rPh sb="20" eb="21">
      <t>マ</t>
    </rPh>
    <rPh sb="23" eb="24">
      <t>テン</t>
    </rPh>
    <phoneticPr fontId="1"/>
  </si>
  <si>
    <t>順 　位　：　（ 勝点、得失点差、総得点 ）</t>
    <rPh sb="0" eb="1">
      <t>ジュン</t>
    </rPh>
    <rPh sb="3" eb="4">
      <t>クライ</t>
    </rPh>
    <rPh sb="9" eb="10">
      <t>カ</t>
    </rPh>
    <rPh sb="10" eb="11">
      <t>テン</t>
    </rPh>
    <rPh sb="12" eb="16">
      <t>トクシッテンサ</t>
    </rPh>
    <rPh sb="17" eb="20">
      <t>ソウトクテン</t>
    </rPh>
    <phoneticPr fontId="1"/>
  </si>
  <si>
    <t>試合数</t>
    <rPh sb="0" eb="3">
      <t>シアイスウ</t>
    </rPh>
    <phoneticPr fontId="1"/>
  </si>
  <si>
    <t>○</t>
  </si>
  <si>
    <t>○</t>
    <phoneticPr fontId="1"/>
  </si>
  <si>
    <t>●</t>
  </si>
  <si>
    <t>●</t>
    <phoneticPr fontId="1"/>
  </si>
  <si>
    <t>△</t>
  </si>
  <si>
    <t>△</t>
    <phoneticPr fontId="1"/>
  </si>
  <si>
    <t>順位</t>
    <rPh sb="0" eb="2">
      <t>ジュンイ</t>
    </rPh>
    <phoneticPr fontId="1"/>
  </si>
  <si>
    <t>順位</t>
    <rPh sb="0" eb="1">
      <t>ジュン</t>
    </rPh>
    <rPh sb="1" eb="2">
      <t>クライ</t>
    </rPh>
    <phoneticPr fontId="1"/>
  </si>
  <si>
    <t>２０１９年度四国サッカーリーグ勝敗表　　　　　　　　　第４３回</t>
    <rPh sb="4" eb="5">
      <t>ネン</t>
    </rPh>
    <rPh sb="5" eb="6">
      <t>ド</t>
    </rPh>
    <rPh sb="6" eb="8">
      <t>シコク</t>
    </rPh>
    <rPh sb="15" eb="18">
      <t>ショウハイヒョウ</t>
    </rPh>
    <rPh sb="27" eb="28">
      <t>ダイ</t>
    </rPh>
    <rPh sb="30" eb="31">
      <t>カイ</t>
    </rPh>
    <phoneticPr fontId="1"/>
  </si>
  <si>
    <t>２０１９年度四国サッカーリーグ順位表　　　　　　　　　第４３回</t>
    <rPh sb="4" eb="5">
      <t>ネン</t>
    </rPh>
    <rPh sb="5" eb="6">
      <t>ド</t>
    </rPh>
    <rPh sb="6" eb="8">
      <t>シコク</t>
    </rPh>
    <rPh sb="15" eb="17">
      <t>ジュンイ</t>
    </rPh>
    <rPh sb="17" eb="18">
      <t>ヒョウ</t>
    </rPh>
    <rPh sb="27" eb="28">
      <t>ダイ</t>
    </rPh>
    <rPh sb="30" eb="31">
      <t>カイ</t>
    </rPh>
    <phoneticPr fontId="1"/>
  </si>
  <si>
    <t>　　　　２０１９年度</t>
    <phoneticPr fontId="1"/>
  </si>
  <si>
    <t>ユーヴィレッジ</t>
    <phoneticPr fontId="1"/>
  </si>
  <si>
    <t>国領川河川敷</t>
    <rPh sb="0" eb="1">
      <t>クニ</t>
    </rPh>
    <rPh sb="1" eb="2">
      <t>リョウ</t>
    </rPh>
    <rPh sb="2" eb="3">
      <t>カワ</t>
    </rPh>
    <rPh sb="3" eb="5">
      <t>カセン</t>
    </rPh>
    <rPh sb="5" eb="6">
      <t>シ</t>
    </rPh>
    <phoneticPr fontId="1"/>
  </si>
  <si>
    <t>徳島市球技場</t>
    <rPh sb="0" eb="3">
      <t>トクシマシ</t>
    </rPh>
    <rPh sb="3" eb="6">
      <t>キュウギジョウ</t>
    </rPh>
    <rPh sb="4" eb="5">
      <t>ワザ</t>
    </rPh>
    <rPh sb="5" eb="6">
      <t>バ</t>
    </rPh>
    <phoneticPr fontId="1"/>
  </si>
  <si>
    <t>スポーツさかわ</t>
    <phoneticPr fontId="1"/>
  </si>
  <si>
    <t>ユーヴィレッジ</t>
    <phoneticPr fontId="1"/>
  </si>
  <si>
    <t>予備日：7/7・７/21・9/22・10/6</t>
    <rPh sb="0" eb="2">
      <t>ヨビ</t>
    </rPh>
    <rPh sb="2" eb="3">
      <t>ヒ</t>
    </rPh>
    <phoneticPr fontId="1"/>
  </si>
  <si>
    <t>スコア</t>
    <phoneticPr fontId="1"/>
  </si>
  <si>
    <t>－</t>
    <phoneticPr fontId="1"/>
  </si>
  <si>
    <t>マッチNO</t>
    <phoneticPr fontId="1"/>
  </si>
  <si>
    <t>第43回　前期日程表</t>
    <phoneticPr fontId="1"/>
  </si>
  <si>
    <t>第43回　後期日程表</t>
    <phoneticPr fontId="1"/>
  </si>
  <si>
    <t>６月１６日現在</t>
    <rPh sb="1" eb="2">
      <t>ガツ</t>
    </rPh>
    <rPh sb="4" eb="5">
      <t>ヒ</t>
    </rPh>
    <rPh sb="5" eb="7">
      <t>ゲンザイ</t>
    </rPh>
    <phoneticPr fontId="1"/>
  </si>
  <si>
    <t>４</t>
    <phoneticPr fontId="1"/>
  </si>
  <si>
    <t>５</t>
    <phoneticPr fontId="1"/>
  </si>
  <si>
    <t>７</t>
    <phoneticPr fontId="1"/>
  </si>
  <si>
    <t>8</t>
    <phoneticPr fontId="1"/>
  </si>
  <si>
    <t>6</t>
    <phoneticPr fontId="1"/>
  </si>
  <si>
    <t>3</t>
    <phoneticPr fontId="1"/>
  </si>
  <si>
    <t>2</t>
    <phoneticPr fontId="1"/>
  </si>
  <si>
    <t>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</si>
</sst>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49" fontId="12" fillId="0" borderId="28" xfId="0" applyNumberFormat="1" applyFont="1" applyBorder="1" applyAlignment="1">
      <alignment horizontal="center" vertical="center" textRotation="180" shrinkToFit="1"/>
    </xf>
    <xf numFmtId="0" fontId="0" fillId="0" borderId="47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4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38" xfId="0" applyFont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7" fillId="0" borderId="0" xfId="0" applyFont="1"/>
    <xf numFmtId="0" fontId="18" fillId="0" borderId="0" xfId="0" applyFont="1"/>
    <xf numFmtId="0" fontId="9" fillId="0" borderId="0" xfId="0" applyFont="1"/>
    <xf numFmtId="0" fontId="7" fillId="0" borderId="0" xfId="0" applyFont="1" applyAlignment="1">
      <alignment wrapText="1"/>
    </xf>
    <xf numFmtId="20" fontId="17" fillId="0" borderId="8" xfId="0" applyNumberFormat="1" applyFont="1" applyBorder="1" applyAlignment="1">
      <alignment horizontal="center"/>
    </xf>
    <xf numFmtId="0" fontId="4" fillId="0" borderId="16" xfId="0" applyFont="1" applyFill="1" applyBorder="1"/>
    <xf numFmtId="0" fontId="4" fillId="0" borderId="0" xfId="0" applyFont="1" applyFill="1" applyBorder="1"/>
    <xf numFmtId="20" fontId="17" fillId="0" borderId="10" xfId="0" applyNumberFormat="1" applyFont="1" applyBorder="1" applyAlignment="1">
      <alignment horizontal="center"/>
    </xf>
    <xf numFmtId="20" fontId="17" fillId="0" borderId="15" xfId="0" applyNumberFormat="1" applyFont="1" applyBorder="1" applyAlignment="1">
      <alignment horizontal="center"/>
    </xf>
    <xf numFmtId="0" fontId="4" fillId="0" borderId="0" xfId="0" applyFont="1" applyBorder="1"/>
    <xf numFmtId="20" fontId="17" fillId="0" borderId="13" xfId="0" applyNumberFormat="1" applyFont="1" applyBorder="1" applyAlignment="1">
      <alignment horizontal="center"/>
    </xf>
    <xf numFmtId="0" fontId="19" fillId="0" borderId="0" xfId="0" applyFont="1" applyBorder="1"/>
    <xf numFmtId="0" fontId="20" fillId="0" borderId="0" xfId="0" applyFont="1" applyFill="1" applyBorder="1"/>
    <xf numFmtId="0" fontId="19" fillId="0" borderId="0" xfId="0" applyFont="1" applyFill="1" applyBorder="1"/>
    <xf numFmtId="20" fontId="17" fillId="0" borderId="8" xfId="0" applyNumberFormat="1" applyFont="1" applyFill="1" applyBorder="1" applyAlignment="1">
      <alignment horizontal="center"/>
    </xf>
    <xf numFmtId="0" fontId="7" fillId="0" borderId="0" xfId="0" applyFont="1" applyBorder="1"/>
    <xf numFmtId="20" fontId="17" fillId="0" borderId="24" xfId="0" applyNumberFormat="1" applyFont="1" applyBorder="1" applyAlignment="1">
      <alignment horizontal="center"/>
    </xf>
    <xf numFmtId="20" fontId="17" fillId="0" borderId="14" xfId="0" applyNumberFormat="1" applyFont="1" applyBorder="1" applyAlignment="1">
      <alignment horizontal="center"/>
    </xf>
    <xf numFmtId="0" fontId="7" fillId="0" borderId="0" xfId="0" applyFont="1" applyFill="1" applyBorder="1"/>
    <xf numFmtId="56" fontId="7" fillId="0" borderId="0" xfId="0" applyNumberFormat="1" applyFont="1"/>
    <xf numFmtId="20" fontId="17" fillId="0" borderId="20" xfId="0" applyNumberFormat="1" applyFont="1" applyBorder="1" applyAlignment="1">
      <alignment horizontal="center"/>
    </xf>
    <xf numFmtId="20" fontId="17" fillId="0" borderId="9" xfId="0" applyNumberFormat="1" applyFont="1" applyBorder="1" applyAlignment="1">
      <alignment horizontal="center"/>
    </xf>
    <xf numFmtId="56" fontId="17" fillId="0" borderId="0" xfId="0" applyNumberFormat="1" applyFont="1" applyAlignment="1">
      <alignment horizontal="center"/>
    </xf>
    <xf numFmtId="20" fontId="7" fillId="0" borderId="12" xfId="0" applyNumberFormat="1" applyFont="1" applyBorder="1"/>
    <xf numFmtId="20" fontId="7" fillId="0" borderId="0" xfId="0" applyNumberFormat="1" applyFont="1"/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56" fontId="17" fillId="0" borderId="5" xfId="0" applyNumberFormat="1" applyFont="1" applyBorder="1" applyAlignment="1">
      <alignment horizontal="center" vertical="center"/>
    </xf>
    <xf numFmtId="0" fontId="7" fillId="0" borderId="12" xfId="0" applyFont="1" applyBorder="1"/>
    <xf numFmtId="0" fontId="9" fillId="0" borderId="4" xfId="0" applyFont="1" applyBorder="1" applyAlignment="1">
      <alignment horizontal="center" vertical="center"/>
    </xf>
    <xf numFmtId="56" fontId="17" fillId="0" borderId="4" xfId="0" applyNumberFormat="1" applyFont="1" applyBorder="1" applyAlignment="1">
      <alignment horizontal="center" vertical="center"/>
    </xf>
    <xf numFmtId="56" fontId="17" fillId="0" borderId="6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9" fillId="0" borderId="22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49" fontId="4" fillId="0" borderId="52" xfId="0" applyNumberFormat="1" applyFont="1" applyFill="1" applyBorder="1" applyAlignment="1">
      <alignment horizontal="center" vertical="center" shrinkToFit="1"/>
    </xf>
    <xf numFmtId="49" fontId="4" fillId="0" borderId="9" xfId="0" applyNumberFormat="1" applyFont="1" applyFill="1" applyBorder="1" applyAlignment="1">
      <alignment horizontal="center" vertical="center" shrinkToFit="1"/>
    </xf>
    <xf numFmtId="49" fontId="4" fillId="0" borderId="19" xfId="0" applyNumberFormat="1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56" fontId="17" fillId="0" borderId="2" xfId="0" applyNumberFormat="1" applyFont="1" applyBorder="1" applyAlignment="1">
      <alignment horizontal="center" vertical="center"/>
    </xf>
    <xf numFmtId="20" fontId="9" fillId="0" borderId="3" xfId="0" applyNumberFormat="1" applyFont="1" applyBorder="1" applyAlignment="1">
      <alignment horizontal="center" vertical="center"/>
    </xf>
    <xf numFmtId="20" fontId="17" fillId="0" borderId="8" xfId="0" applyNumberFormat="1" applyFont="1" applyFill="1" applyBorder="1" applyAlignment="1">
      <alignment horizontal="center" vertical="center"/>
    </xf>
    <xf numFmtId="20" fontId="17" fillId="0" borderId="9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shrinkToFit="1"/>
    </xf>
    <xf numFmtId="20" fontId="17" fillId="0" borderId="10" xfId="0" applyNumberFormat="1" applyFont="1" applyFill="1" applyBorder="1" applyAlignment="1">
      <alignment horizontal="center" vertical="center"/>
    </xf>
    <xf numFmtId="20" fontId="17" fillId="0" borderId="18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shrinkToFit="1"/>
    </xf>
    <xf numFmtId="20" fontId="17" fillId="0" borderId="9" xfId="0" applyNumberFormat="1" applyFont="1" applyBorder="1" applyAlignment="1">
      <alignment horizontal="center" vertical="center"/>
    </xf>
    <xf numFmtId="20" fontId="17" fillId="0" borderId="19" xfId="0" applyNumberFormat="1" applyFont="1" applyBorder="1" applyAlignment="1">
      <alignment horizontal="center" vertical="center"/>
    </xf>
    <xf numFmtId="20" fontId="17" fillId="0" borderId="8" xfId="0" applyNumberFormat="1" applyFont="1" applyBorder="1" applyAlignment="1">
      <alignment horizontal="center" vertical="center"/>
    </xf>
    <xf numFmtId="20" fontId="17" fillId="0" borderId="17" xfId="0" applyNumberFormat="1" applyFont="1" applyBorder="1" applyAlignment="1">
      <alignment horizontal="center" vertical="center"/>
    </xf>
    <xf numFmtId="20" fontId="17" fillId="0" borderId="1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20" fontId="17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20" fillId="0" borderId="20" xfId="0" applyFont="1" applyBorder="1" applyAlignment="1">
      <alignment horizontal="center" vertical="center"/>
    </xf>
    <xf numFmtId="56" fontId="7" fillId="0" borderId="0" xfId="0" applyNumberFormat="1" applyFont="1" applyBorder="1"/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 shrinkToFit="1"/>
    </xf>
    <xf numFmtId="0" fontId="14" fillId="0" borderId="25" xfId="0" applyFont="1" applyFill="1" applyBorder="1" applyAlignment="1">
      <alignment horizontal="center" vertical="center" shrinkToFit="1"/>
    </xf>
    <xf numFmtId="0" fontId="14" fillId="0" borderId="22" xfId="0" applyFont="1" applyFill="1" applyBorder="1" applyAlignment="1">
      <alignment horizontal="center" vertical="center" shrinkToFit="1"/>
    </xf>
    <xf numFmtId="0" fontId="14" fillId="0" borderId="5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56" fontId="17" fillId="0" borderId="4" xfId="0" applyNumberFormat="1" applyFont="1" applyBorder="1" applyAlignment="1">
      <alignment horizontal="center" vertical="center"/>
    </xf>
    <xf numFmtId="56" fontId="17" fillId="0" borderId="16" xfId="0" applyNumberFormat="1" applyFont="1" applyBorder="1" applyAlignment="1">
      <alignment horizontal="center" vertical="center"/>
    </xf>
    <xf numFmtId="56" fontId="17" fillId="0" borderId="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56" fontId="17" fillId="0" borderId="4" xfId="0" applyNumberFormat="1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9" fillId="0" borderId="27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56" fontId="17" fillId="0" borderId="2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wrapText="1" shrinkToFit="1"/>
    </xf>
    <xf numFmtId="0" fontId="2" fillId="0" borderId="24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 wrapText="1" shrinkToFit="1"/>
    </xf>
    <xf numFmtId="0" fontId="2" fillId="0" borderId="35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0" fontId="2" fillId="0" borderId="36" xfId="0" applyFont="1" applyBorder="1" applyAlignment="1">
      <alignment horizontal="center" vertical="center" wrapText="1" shrinkToFit="1"/>
    </xf>
    <xf numFmtId="0" fontId="2" fillId="0" borderId="3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49" fontId="10" fillId="0" borderId="34" xfId="0" applyNumberFormat="1" applyFont="1" applyFill="1" applyBorder="1" applyAlignment="1">
      <alignment horizontal="center" vertical="center"/>
    </xf>
    <xf numFmtId="49" fontId="10" fillId="0" borderId="39" xfId="0" applyNumberFormat="1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 shrinkToFit="1"/>
    </xf>
    <xf numFmtId="0" fontId="3" fillId="0" borderId="30" xfId="0" applyFont="1" applyBorder="1" applyAlignment="1">
      <alignment horizontal="center" vertical="center" wrapText="1" shrinkToFit="1"/>
    </xf>
    <xf numFmtId="0" fontId="3" fillId="0" borderId="35" xfId="0" applyFont="1" applyBorder="1" applyAlignment="1">
      <alignment horizontal="center" vertical="center" wrapText="1" shrinkToFit="1"/>
    </xf>
    <xf numFmtId="0" fontId="3" fillId="0" borderId="36" xfId="0" applyFont="1" applyBorder="1" applyAlignment="1">
      <alignment horizontal="center" vertical="center" wrapText="1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49" fontId="11" fillId="0" borderId="0" xfId="0" applyNumberFormat="1" applyFont="1" applyBorder="1" applyAlignment="1">
      <alignment horizontal="center" vertical="center" textRotation="180" shrinkToFit="1"/>
    </xf>
    <xf numFmtId="0" fontId="13" fillId="0" borderId="0" xfId="0" applyFont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49" fontId="17" fillId="0" borderId="18" xfId="0" applyNumberFormat="1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4</xdr:row>
      <xdr:rowOff>311524</xdr:rowOff>
    </xdr:from>
    <xdr:to>
      <xdr:col>35</xdr:col>
      <xdr:colOff>219075</xdr:colOff>
      <xdr:row>20</xdr:row>
      <xdr:rowOff>292474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724025" y="1568824"/>
          <a:ext cx="6981825" cy="5010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Q110"/>
  <sheetViews>
    <sheetView topLeftCell="A25" zoomScaleNormal="100" workbookViewId="0">
      <selection activeCell="D35" sqref="D34:D35"/>
    </sheetView>
  </sheetViews>
  <sheetFormatPr defaultRowHeight="13.5" x14ac:dyDescent="0.15"/>
  <cols>
    <col min="1" max="1" width="3.625" style="33" customWidth="1"/>
    <col min="2" max="2" width="10.625" style="33" customWidth="1"/>
    <col min="3" max="3" width="9.625" style="33" customWidth="1"/>
    <col min="4" max="4" width="14.625" style="33" customWidth="1"/>
    <col min="5" max="5" width="4.375" style="33" customWidth="1"/>
    <col min="6" max="6" width="2.625" style="33" customWidth="1"/>
    <col min="7" max="7" width="4.375" style="33" customWidth="1"/>
    <col min="8" max="8" width="14.625" style="33" customWidth="1"/>
    <col min="9" max="9" width="13.625" style="33" customWidth="1"/>
    <col min="10" max="10" width="9.625" style="33" customWidth="1"/>
    <col min="11" max="12" width="9" style="33"/>
    <col min="13" max="14" width="13.625" style="33" customWidth="1"/>
    <col min="15" max="16384" width="9" style="33"/>
  </cols>
  <sheetData>
    <row r="3" spans="1:17" ht="21" x14ac:dyDescent="0.2">
      <c r="B3" s="34" t="s">
        <v>88</v>
      </c>
      <c r="C3" s="34"/>
      <c r="I3" s="35" t="s">
        <v>78</v>
      </c>
      <c r="J3" s="35"/>
    </row>
    <row r="4" spans="1:17" ht="21.95" customHeight="1" thickBot="1" x14ac:dyDescent="0.2"/>
    <row r="5" spans="1:17" ht="21.95" customHeight="1" thickBot="1" x14ac:dyDescent="0.2">
      <c r="A5" s="81" t="s">
        <v>0</v>
      </c>
      <c r="B5" s="82" t="s">
        <v>1</v>
      </c>
      <c r="C5" s="83" t="s">
        <v>2</v>
      </c>
      <c r="D5" s="62" t="s">
        <v>3</v>
      </c>
      <c r="E5" s="116" t="s">
        <v>85</v>
      </c>
      <c r="F5" s="117"/>
      <c r="G5" s="118"/>
      <c r="H5" s="82" t="s">
        <v>4</v>
      </c>
      <c r="I5" s="82" t="s">
        <v>5</v>
      </c>
      <c r="J5" s="82" t="s">
        <v>87</v>
      </c>
      <c r="L5" s="36"/>
    </row>
    <row r="6" spans="1:17" ht="21.95" customHeight="1" x14ac:dyDescent="0.2">
      <c r="A6" s="119">
        <v>1</v>
      </c>
      <c r="B6" s="122">
        <v>37718</v>
      </c>
      <c r="C6" s="37">
        <v>0.5625</v>
      </c>
      <c r="D6" s="65" t="str">
        <f>M7</f>
        <v>高知ユナイテッドSC</v>
      </c>
      <c r="E6" s="110">
        <v>11</v>
      </c>
      <c r="F6" s="78" t="s">
        <v>86</v>
      </c>
      <c r="G6" s="113">
        <v>0</v>
      </c>
      <c r="H6" s="65" t="str">
        <f>N10</f>
        <v>光洋シーリングテクノ</v>
      </c>
      <c r="I6" s="66" t="str">
        <f>N16</f>
        <v>春野球技場</v>
      </c>
      <c r="J6" s="62">
        <v>1</v>
      </c>
    </row>
    <row r="7" spans="1:17" ht="21.95" customHeight="1" x14ac:dyDescent="0.2">
      <c r="A7" s="120"/>
      <c r="B7" s="120"/>
      <c r="C7" s="37">
        <v>0.54166666666666663</v>
      </c>
      <c r="D7" s="67" t="str">
        <f>M8</f>
        <v>FC徳島</v>
      </c>
      <c r="E7" s="111">
        <v>4</v>
      </c>
      <c r="F7" s="79" t="s">
        <v>86</v>
      </c>
      <c r="G7" s="114">
        <v>0</v>
      </c>
      <c r="H7" s="67" t="str">
        <f>N9</f>
        <v>新商クラブ</v>
      </c>
      <c r="I7" s="68" t="str">
        <f>N14</f>
        <v>TSV(天然）</v>
      </c>
      <c r="J7" s="105">
        <v>2</v>
      </c>
      <c r="L7" s="33">
        <v>1</v>
      </c>
      <c r="M7" s="38" t="s">
        <v>32</v>
      </c>
      <c r="N7" s="38" t="s">
        <v>31</v>
      </c>
      <c r="O7" s="33">
        <v>5</v>
      </c>
      <c r="Q7" s="39"/>
    </row>
    <row r="8" spans="1:17" ht="21.95" customHeight="1" x14ac:dyDescent="0.2">
      <c r="A8" s="120"/>
      <c r="B8" s="120"/>
      <c r="C8" s="37">
        <v>0.45833333333333331</v>
      </c>
      <c r="D8" s="67" t="str">
        <f>M9</f>
        <v>KUFC南国</v>
      </c>
      <c r="E8" s="111">
        <v>3</v>
      </c>
      <c r="F8" s="79" t="s">
        <v>86</v>
      </c>
      <c r="G8" s="114">
        <v>1</v>
      </c>
      <c r="H8" s="67" t="str">
        <f>N8</f>
        <v>ｌｌamas　高知FC</v>
      </c>
      <c r="I8" s="69" t="str">
        <f>N16</f>
        <v>春野球技場</v>
      </c>
      <c r="J8" s="105">
        <v>3</v>
      </c>
      <c r="L8" s="33">
        <v>2</v>
      </c>
      <c r="M8" s="38" t="s">
        <v>41</v>
      </c>
      <c r="N8" s="38" t="s">
        <v>23</v>
      </c>
      <c r="O8" s="33">
        <v>6</v>
      </c>
      <c r="Q8" s="39"/>
    </row>
    <row r="9" spans="1:17" ht="21.95" customHeight="1" thickBot="1" x14ac:dyDescent="0.25">
      <c r="A9" s="121"/>
      <c r="B9" s="121"/>
      <c r="C9" s="40">
        <v>0.45833333333333331</v>
      </c>
      <c r="D9" s="70" t="str">
        <f>M10</f>
        <v>多度津ＦＣ</v>
      </c>
      <c r="E9" s="112">
        <v>0</v>
      </c>
      <c r="F9" s="80" t="s">
        <v>86</v>
      </c>
      <c r="G9" s="115">
        <v>2</v>
      </c>
      <c r="H9" s="70" t="str">
        <f>N7</f>
        <v>アルヴェﾘオ高松</v>
      </c>
      <c r="I9" s="71" t="str">
        <f>M13</f>
        <v>生島メイン</v>
      </c>
      <c r="J9" s="106">
        <v>4</v>
      </c>
      <c r="L9" s="33">
        <v>3</v>
      </c>
      <c r="M9" s="38" t="s">
        <v>33</v>
      </c>
      <c r="N9" s="38" t="s">
        <v>34</v>
      </c>
      <c r="O9" s="33">
        <v>7</v>
      </c>
      <c r="Q9" s="39"/>
    </row>
    <row r="10" spans="1:17" ht="21.95" customHeight="1" x14ac:dyDescent="0.2">
      <c r="A10" s="119">
        <v>2</v>
      </c>
      <c r="B10" s="122">
        <v>37725</v>
      </c>
      <c r="C10" s="41">
        <v>0.45833333333333331</v>
      </c>
      <c r="D10" s="65" t="str">
        <f>M7</f>
        <v>高知ユナイテッドSC</v>
      </c>
      <c r="E10" s="110">
        <v>10</v>
      </c>
      <c r="F10" s="78" t="s">
        <v>86</v>
      </c>
      <c r="G10" s="113">
        <v>0</v>
      </c>
      <c r="H10" s="65" t="str">
        <f>N9</f>
        <v>新商クラブ</v>
      </c>
      <c r="I10" s="72" t="str">
        <f>N16</f>
        <v>春野球技場</v>
      </c>
      <c r="J10" s="62">
        <v>5</v>
      </c>
      <c r="L10" s="33">
        <v>4</v>
      </c>
      <c r="M10" s="38" t="s">
        <v>19</v>
      </c>
      <c r="N10" s="38" t="s">
        <v>35</v>
      </c>
      <c r="O10" s="33">
        <v>8</v>
      </c>
      <c r="Q10" s="39"/>
    </row>
    <row r="11" spans="1:17" ht="21.95" customHeight="1" x14ac:dyDescent="0.2">
      <c r="A11" s="120"/>
      <c r="B11" s="120"/>
      <c r="C11" s="37">
        <v>0.54166666666666663</v>
      </c>
      <c r="D11" s="67" t="str">
        <f>M8</f>
        <v>FC徳島</v>
      </c>
      <c r="E11" s="111">
        <v>2</v>
      </c>
      <c r="F11" s="79" t="s">
        <v>86</v>
      </c>
      <c r="G11" s="114">
        <v>1</v>
      </c>
      <c r="H11" s="67" t="str">
        <f>N10</f>
        <v>光洋シーリングテクノ</v>
      </c>
      <c r="I11" s="69" t="str">
        <f>N14</f>
        <v>TSV(天然）</v>
      </c>
      <c r="J11" s="105">
        <v>6</v>
      </c>
    </row>
    <row r="12" spans="1:17" ht="21.95" customHeight="1" x14ac:dyDescent="0.2">
      <c r="A12" s="120"/>
      <c r="B12" s="120"/>
      <c r="C12" s="37">
        <v>0.5625</v>
      </c>
      <c r="D12" s="67" t="str">
        <f>M9</f>
        <v>KUFC南国</v>
      </c>
      <c r="E12" s="111">
        <v>1</v>
      </c>
      <c r="F12" s="79" t="s">
        <v>86</v>
      </c>
      <c r="G12" s="114">
        <v>1</v>
      </c>
      <c r="H12" s="67" t="str">
        <f>N7</f>
        <v>アルヴェﾘオ高松</v>
      </c>
      <c r="I12" s="73" t="str">
        <f>N16</f>
        <v>春野球技場</v>
      </c>
      <c r="J12" s="105">
        <v>7</v>
      </c>
      <c r="M12" s="42"/>
      <c r="N12" s="42"/>
      <c r="P12" s="39"/>
    </row>
    <row r="13" spans="1:17" ht="21.95" customHeight="1" thickBot="1" x14ac:dyDescent="0.25">
      <c r="A13" s="121"/>
      <c r="B13" s="121"/>
      <c r="C13" s="40">
        <v>0.54166666666666663</v>
      </c>
      <c r="D13" s="67" t="str">
        <f>M10</f>
        <v>多度津ＦＣ</v>
      </c>
      <c r="E13" s="112">
        <v>1</v>
      </c>
      <c r="F13" s="80" t="s">
        <v>86</v>
      </c>
      <c r="G13" s="115">
        <v>0</v>
      </c>
      <c r="H13" s="70" t="str">
        <f>N8</f>
        <v>ｌｌamas　高知FC</v>
      </c>
      <c r="I13" s="71" t="str">
        <f>M13</f>
        <v>生島メイン</v>
      </c>
      <c r="J13" s="106">
        <v>8</v>
      </c>
      <c r="M13" s="42" t="s">
        <v>9</v>
      </c>
      <c r="N13" s="42" t="s">
        <v>18</v>
      </c>
      <c r="O13" s="39"/>
      <c r="P13" s="39"/>
      <c r="Q13" s="39"/>
    </row>
    <row r="14" spans="1:17" ht="21.95" customHeight="1" x14ac:dyDescent="0.2">
      <c r="A14" s="119">
        <v>3</v>
      </c>
      <c r="B14" s="122">
        <v>37732</v>
      </c>
      <c r="C14" s="43">
        <v>0.45833333333333331</v>
      </c>
      <c r="D14" s="65" t="str">
        <f>M7</f>
        <v>高知ユナイテッドSC</v>
      </c>
      <c r="E14" s="110">
        <v>4</v>
      </c>
      <c r="F14" s="78" t="s">
        <v>86</v>
      </c>
      <c r="G14" s="113">
        <v>0</v>
      </c>
      <c r="H14" s="65" t="str">
        <f>N8</f>
        <v>ｌｌamas　高知FC</v>
      </c>
      <c r="I14" s="74" t="str">
        <f>N16</f>
        <v>春野球技場</v>
      </c>
      <c r="J14" s="62">
        <v>9</v>
      </c>
      <c r="M14" s="42" t="s">
        <v>15</v>
      </c>
      <c r="N14" s="42" t="s">
        <v>36</v>
      </c>
      <c r="O14" s="39"/>
      <c r="P14" s="39"/>
      <c r="Q14" s="39"/>
    </row>
    <row r="15" spans="1:17" ht="21.95" customHeight="1" x14ac:dyDescent="0.2">
      <c r="A15" s="120"/>
      <c r="B15" s="120"/>
      <c r="C15" s="37">
        <v>0.45833333333333331</v>
      </c>
      <c r="D15" s="67" t="str">
        <f>M8</f>
        <v>FC徳島</v>
      </c>
      <c r="E15" s="111">
        <v>5</v>
      </c>
      <c r="F15" s="79" t="s">
        <v>86</v>
      </c>
      <c r="G15" s="114">
        <v>1</v>
      </c>
      <c r="H15" s="67" t="str">
        <f>N7</f>
        <v>アルヴェﾘオ高松</v>
      </c>
      <c r="I15" s="68" t="str">
        <f>N14</f>
        <v>TSV(天然）</v>
      </c>
      <c r="J15" s="105">
        <v>10</v>
      </c>
      <c r="M15" s="44" t="s">
        <v>7</v>
      </c>
      <c r="N15" s="42" t="s">
        <v>10</v>
      </c>
      <c r="O15" s="45"/>
      <c r="P15" s="39"/>
      <c r="Q15" s="39"/>
    </row>
    <row r="16" spans="1:17" ht="21.95" customHeight="1" x14ac:dyDescent="0.2">
      <c r="A16" s="120"/>
      <c r="B16" s="120"/>
      <c r="C16" s="37">
        <v>0.5625</v>
      </c>
      <c r="D16" s="67" t="str">
        <f>M9</f>
        <v>KUFC南国</v>
      </c>
      <c r="E16" s="111">
        <v>8</v>
      </c>
      <c r="F16" s="79" t="s">
        <v>86</v>
      </c>
      <c r="G16" s="114">
        <v>1</v>
      </c>
      <c r="H16" s="67" t="str">
        <f>N9</f>
        <v>新商クラブ</v>
      </c>
      <c r="I16" s="75" t="str">
        <f>N16</f>
        <v>春野球技場</v>
      </c>
      <c r="J16" s="105">
        <v>11</v>
      </c>
      <c r="M16" s="39" t="s">
        <v>16</v>
      </c>
      <c r="N16" s="39" t="s">
        <v>12</v>
      </c>
      <c r="O16" s="39"/>
      <c r="P16" s="39"/>
      <c r="Q16" s="39"/>
    </row>
    <row r="17" spans="1:14" ht="21.95" customHeight="1" thickBot="1" x14ac:dyDescent="0.25">
      <c r="A17" s="121"/>
      <c r="B17" s="121"/>
      <c r="C17" s="37">
        <v>0.5625</v>
      </c>
      <c r="D17" s="70" t="str">
        <f>N10</f>
        <v>光洋シーリングテクノ</v>
      </c>
      <c r="E17" s="112">
        <v>2</v>
      </c>
      <c r="F17" s="80" t="s">
        <v>86</v>
      </c>
      <c r="G17" s="115">
        <v>3</v>
      </c>
      <c r="H17" s="70" t="str">
        <f>M10</f>
        <v>多度津ＦＣ</v>
      </c>
      <c r="I17" s="71" t="str">
        <f>N14</f>
        <v>TSV(天然）</v>
      </c>
      <c r="J17" s="106">
        <v>12</v>
      </c>
      <c r="M17" s="46" t="s">
        <v>17</v>
      </c>
      <c r="N17" s="39" t="s">
        <v>20</v>
      </c>
    </row>
    <row r="18" spans="1:14" ht="21.95" customHeight="1" x14ac:dyDescent="0.2">
      <c r="A18" s="119">
        <v>4</v>
      </c>
      <c r="B18" s="122">
        <v>37739</v>
      </c>
      <c r="C18" s="43">
        <v>0.45833333333333331</v>
      </c>
      <c r="D18" s="65" t="str">
        <f>N7</f>
        <v>アルヴェﾘオ高松</v>
      </c>
      <c r="E18" s="110">
        <v>0</v>
      </c>
      <c r="F18" s="78" t="s">
        <v>86</v>
      </c>
      <c r="G18" s="113">
        <v>9</v>
      </c>
      <c r="H18" s="65" t="str">
        <f>M7</f>
        <v>高知ユナイテッドSC</v>
      </c>
      <c r="I18" s="74" t="str">
        <f>M13</f>
        <v>生島メイン</v>
      </c>
      <c r="J18" s="62">
        <v>13</v>
      </c>
      <c r="M18" s="42" t="s">
        <v>79</v>
      </c>
      <c r="N18" s="42" t="s">
        <v>28</v>
      </c>
    </row>
    <row r="19" spans="1:14" ht="21.95" customHeight="1" x14ac:dyDescent="0.2">
      <c r="A19" s="120"/>
      <c r="B19" s="123"/>
      <c r="C19" s="47">
        <v>0.45833333333333331</v>
      </c>
      <c r="D19" s="67" t="str">
        <f>N8</f>
        <v>ｌｌamas　高知FC</v>
      </c>
      <c r="E19" s="111">
        <v>0</v>
      </c>
      <c r="F19" s="79" t="s">
        <v>86</v>
      </c>
      <c r="G19" s="114">
        <v>5</v>
      </c>
      <c r="H19" s="67" t="str">
        <f>M8</f>
        <v>FC徳島</v>
      </c>
      <c r="I19" s="67" t="str">
        <f>N16</f>
        <v>春野球技場</v>
      </c>
      <c r="J19" s="105">
        <v>14</v>
      </c>
      <c r="M19" s="42" t="s">
        <v>29</v>
      </c>
      <c r="N19" s="39" t="s">
        <v>13</v>
      </c>
    </row>
    <row r="20" spans="1:14" ht="21.95" customHeight="1" x14ac:dyDescent="0.2">
      <c r="A20" s="120"/>
      <c r="B20" s="123"/>
      <c r="C20" s="37">
        <v>0.5625</v>
      </c>
      <c r="D20" s="67" t="str">
        <f>M9</f>
        <v>KUFC南国</v>
      </c>
      <c r="E20" s="111">
        <v>9</v>
      </c>
      <c r="F20" s="79" t="s">
        <v>86</v>
      </c>
      <c r="G20" s="114">
        <v>0</v>
      </c>
      <c r="H20" s="67" t="str">
        <f>N10</f>
        <v>光洋シーリングテクノ</v>
      </c>
      <c r="I20" s="75" t="str">
        <f>N16</f>
        <v>春野球技場</v>
      </c>
      <c r="J20" s="105">
        <v>15</v>
      </c>
      <c r="M20" s="48" t="s">
        <v>25</v>
      </c>
      <c r="N20" s="39" t="s">
        <v>21</v>
      </c>
    </row>
    <row r="21" spans="1:14" ht="21.95" customHeight="1" thickBot="1" x14ac:dyDescent="0.25">
      <c r="A21" s="131"/>
      <c r="B21" s="124"/>
      <c r="C21" s="49">
        <v>0.5625</v>
      </c>
      <c r="D21" s="70" t="str">
        <f>M10</f>
        <v>多度津ＦＣ</v>
      </c>
      <c r="E21" s="112">
        <v>3</v>
      </c>
      <c r="F21" s="80" t="s">
        <v>86</v>
      </c>
      <c r="G21" s="115">
        <v>2</v>
      </c>
      <c r="H21" s="70" t="str">
        <f>N9</f>
        <v>新商クラブ</v>
      </c>
      <c r="I21" s="71" t="str">
        <f>M13</f>
        <v>生島メイン</v>
      </c>
      <c r="J21" s="106">
        <v>16</v>
      </c>
      <c r="M21" s="48" t="s">
        <v>26</v>
      </c>
      <c r="N21" s="39" t="s">
        <v>8</v>
      </c>
    </row>
    <row r="22" spans="1:14" ht="21.95" customHeight="1" x14ac:dyDescent="0.2">
      <c r="A22" s="119">
        <v>5</v>
      </c>
      <c r="B22" s="123">
        <v>37760</v>
      </c>
      <c r="C22" s="50">
        <v>0.45833333333333331</v>
      </c>
      <c r="D22" s="65" t="str">
        <f>M7</f>
        <v>高知ユナイテッドSC</v>
      </c>
      <c r="E22" s="110">
        <v>7</v>
      </c>
      <c r="F22" s="78" t="s">
        <v>86</v>
      </c>
      <c r="G22" s="113">
        <v>0</v>
      </c>
      <c r="H22" s="65" t="str">
        <f>M10</f>
        <v>多度津ＦＣ</v>
      </c>
      <c r="I22" s="74" t="str">
        <f>N16</f>
        <v>春野球技場</v>
      </c>
      <c r="J22" s="62">
        <v>17</v>
      </c>
      <c r="M22" s="51" t="s">
        <v>27</v>
      </c>
      <c r="N22" s="39" t="s">
        <v>11</v>
      </c>
    </row>
    <row r="23" spans="1:14" ht="21.95" customHeight="1" x14ac:dyDescent="0.2">
      <c r="A23" s="120"/>
      <c r="B23" s="120"/>
      <c r="C23" s="37">
        <v>0.5625</v>
      </c>
      <c r="D23" s="67" t="str">
        <f>N8</f>
        <v>ｌｌamas　高知FC</v>
      </c>
      <c r="E23" s="111">
        <v>2</v>
      </c>
      <c r="F23" s="79" t="s">
        <v>86</v>
      </c>
      <c r="G23" s="114">
        <v>2</v>
      </c>
      <c r="H23" s="67" t="str">
        <f>N9</f>
        <v>新商クラブ</v>
      </c>
      <c r="I23" s="68" t="str">
        <f>N16</f>
        <v>春野球技場</v>
      </c>
      <c r="J23" s="105">
        <v>18</v>
      </c>
      <c r="K23" s="52"/>
      <c r="M23" s="42" t="s">
        <v>30</v>
      </c>
      <c r="N23" s="39" t="s">
        <v>37</v>
      </c>
    </row>
    <row r="24" spans="1:14" ht="21.95" customHeight="1" x14ac:dyDescent="0.2">
      <c r="A24" s="120"/>
      <c r="B24" s="120"/>
      <c r="C24" s="37">
        <v>0.5625</v>
      </c>
      <c r="D24" s="67" t="str">
        <f>M8</f>
        <v>FC徳島</v>
      </c>
      <c r="E24" s="111">
        <v>1</v>
      </c>
      <c r="F24" s="79" t="s">
        <v>86</v>
      </c>
      <c r="G24" s="114">
        <v>0</v>
      </c>
      <c r="H24" s="67" t="str">
        <f>M9</f>
        <v>KUFC南国</v>
      </c>
      <c r="I24" s="68" t="str">
        <f>N14</f>
        <v>TSV(天然）</v>
      </c>
      <c r="J24" s="107">
        <v>19</v>
      </c>
      <c r="M24" s="51" t="s">
        <v>80</v>
      </c>
      <c r="N24" s="39" t="s">
        <v>38</v>
      </c>
    </row>
    <row r="25" spans="1:14" ht="21.95" customHeight="1" thickBot="1" x14ac:dyDescent="0.25">
      <c r="A25" s="121"/>
      <c r="B25" s="121"/>
      <c r="C25" s="53">
        <v>0.45833333333333331</v>
      </c>
      <c r="D25" s="70" t="str">
        <f>N10</f>
        <v>光洋シーリングテクノ</v>
      </c>
      <c r="E25" s="112">
        <v>2</v>
      </c>
      <c r="F25" s="80" t="s">
        <v>86</v>
      </c>
      <c r="G25" s="115">
        <v>3</v>
      </c>
      <c r="H25" s="70" t="str">
        <f>N7</f>
        <v>アルヴェﾘオ高松</v>
      </c>
      <c r="I25" s="76" t="str">
        <f>N14</f>
        <v>TSV(天然）</v>
      </c>
      <c r="J25" s="106">
        <v>20</v>
      </c>
      <c r="K25" s="104"/>
      <c r="M25" s="51" t="s">
        <v>81</v>
      </c>
    </row>
    <row r="26" spans="1:14" ht="21.95" customHeight="1" x14ac:dyDescent="0.2">
      <c r="A26" s="119">
        <v>6</v>
      </c>
      <c r="B26" s="122">
        <v>41427</v>
      </c>
      <c r="C26" s="41">
        <v>0.45833333333333331</v>
      </c>
      <c r="D26" s="65" t="str">
        <f>M7</f>
        <v>高知ユナイテッドSC</v>
      </c>
      <c r="E26" s="110">
        <v>4</v>
      </c>
      <c r="F26" s="78" t="s">
        <v>86</v>
      </c>
      <c r="G26" s="113">
        <v>0</v>
      </c>
      <c r="H26" s="65" t="str">
        <f>M9</f>
        <v>KUFC南国</v>
      </c>
      <c r="I26" s="65" t="str">
        <f>N16</f>
        <v>春野球技場</v>
      </c>
      <c r="J26" s="62">
        <v>21</v>
      </c>
    </row>
    <row r="27" spans="1:14" ht="21.95" customHeight="1" x14ac:dyDescent="0.2">
      <c r="A27" s="120"/>
      <c r="B27" s="120"/>
      <c r="C27" s="37">
        <v>0.54166666666666663</v>
      </c>
      <c r="D27" s="67" t="str">
        <f>M8</f>
        <v>FC徳島</v>
      </c>
      <c r="E27" s="111">
        <v>3</v>
      </c>
      <c r="F27" s="79" t="s">
        <v>86</v>
      </c>
      <c r="G27" s="114">
        <v>0</v>
      </c>
      <c r="H27" s="67" t="str">
        <f>M10</f>
        <v>多度津ＦＣ</v>
      </c>
      <c r="I27" s="68" t="str">
        <f>N14</f>
        <v>TSV(天然）</v>
      </c>
      <c r="J27" s="105">
        <v>22</v>
      </c>
    </row>
    <row r="28" spans="1:14" ht="21.95" customHeight="1" x14ac:dyDescent="0.2">
      <c r="A28" s="120"/>
      <c r="B28" s="120"/>
      <c r="C28" s="37">
        <v>0.54166666666666663</v>
      </c>
      <c r="D28" s="67" t="str">
        <f>N9</f>
        <v>新商クラブ</v>
      </c>
      <c r="E28" s="111">
        <v>1</v>
      </c>
      <c r="F28" s="79" t="s">
        <v>86</v>
      </c>
      <c r="G28" s="114">
        <v>0</v>
      </c>
      <c r="H28" s="67" t="str">
        <f>N7</f>
        <v>アルヴェﾘオ高松</v>
      </c>
      <c r="I28" s="68" t="str">
        <f>N23</f>
        <v>GF新居浜</v>
      </c>
      <c r="J28" s="105">
        <v>23</v>
      </c>
    </row>
    <row r="29" spans="1:14" ht="21.95" customHeight="1" thickBot="1" x14ac:dyDescent="0.25">
      <c r="A29" s="121"/>
      <c r="B29" s="121"/>
      <c r="C29" s="37">
        <v>0.5625</v>
      </c>
      <c r="D29" s="70" t="str">
        <f>N8</f>
        <v>ｌｌamas　高知FC</v>
      </c>
      <c r="E29" s="112">
        <v>0</v>
      </c>
      <c r="F29" s="80" t="s">
        <v>86</v>
      </c>
      <c r="G29" s="115">
        <v>1</v>
      </c>
      <c r="H29" s="70" t="str">
        <f>N10</f>
        <v>光洋シーリングテクノ</v>
      </c>
      <c r="I29" s="71" t="str">
        <f>N16</f>
        <v>春野球技場</v>
      </c>
      <c r="J29" s="106">
        <v>24</v>
      </c>
    </row>
    <row r="30" spans="1:14" ht="21.95" customHeight="1" x14ac:dyDescent="0.2">
      <c r="A30" s="119">
        <v>7</v>
      </c>
      <c r="B30" s="122">
        <v>41434</v>
      </c>
      <c r="C30" s="50">
        <v>0.54166666666666663</v>
      </c>
      <c r="D30" s="65" t="str">
        <f>M8</f>
        <v>FC徳島</v>
      </c>
      <c r="E30" s="110">
        <v>1</v>
      </c>
      <c r="F30" s="78" t="s">
        <v>86</v>
      </c>
      <c r="G30" s="113">
        <v>2</v>
      </c>
      <c r="H30" s="65" t="str">
        <f>M7</f>
        <v>高知ユナイテッドSC</v>
      </c>
      <c r="I30" s="77" t="str">
        <f>N14</f>
        <v>TSV(天然）</v>
      </c>
      <c r="J30" s="62">
        <v>25</v>
      </c>
    </row>
    <row r="31" spans="1:14" ht="21.95" customHeight="1" x14ac:dyDescent="0.2">
      <c r="A31" s="126"/>
      <c r="B31" s="120"/>
      <c r="C31" s="54">
        <v>0.45833333333333331</v>
      </c>
      <c r="D31" s="67" t="str">
        <f>M10</f>
        <v>多度津ＦＣ</v>
      </c>
      <c r="E31" s="111">
        <v>1</v>
      </c>
      <c r="F31" s="79" t="s">
        <v>86</v>
      </c>
      <c r="G31" s="114">
        <v>5</v>
      </c>
      <c r="H31" s="67" t="str">
        <f>M9</f>
        <v>KUFC南国</v>
      </c>
      <c r="I31" s="74" t="str">
        <f>M14</f>
        <v>生島サブ</v>
      </c>
      <c r="J31" s="105">
        <v>26</v>
      </c>
    </row>
    <row r="32" spans="1:14" ht="21.95" customHeight="1" x14ac:dyDescent="0.2">
      <c r="A32" s="126"/>
      <c r="B32" s="120"/>
      <c r="C32" s="54">
        <v>0.5625</v>
      </c>
      <c r="D32" s="67" t="str">
        <f>N7</f>
        <v>アルヴェﾘオ高松</v>
      </c>
      <c r="E32" s="111">
        <v>0</v>
      </c>
      <c r="F32" s="79" t="s">
        <v>86</v>
      </c>
      <c r="G32" s="114">
        <v>1</v>
      </c>
      <c r="H32" s="67" t="str">
        <f>N8</f>
        <v>ｌｌamas　高知FC</v>
      </c>
      <c r="I32" s="75" t="str">
        <f>M14</f>
        <v>生島サブ</v>
      </c>
      <c r="J32" s="105">
        <v>27</v>
      </c>
    </row>
    <row r="33" spans="1:14" ht="21.95" customHeight="1" thickBot="1" x14ac:dyDescent="0.25">
      <c r="A33" s="121"/>
      <c r="B33" s="121"/>
      <c r="C33" s="37">
        <v>0.54166666666666663</v>
      </c>
      <c r="D33" s="70" t="str">
        <f>N9</f>
        <v>新商クラブ</v>
      </c>
      <c r="E33" s="112">
        <v>3</v>
      </c>
      <c r="F33" s="80" t="s">
        <v>86</v>
      </c>
      <c r="G33" s="115">
        <v>3</v>
      </c>
      <c r="H33" s="70" t="str">
        <f>N10</f>
        <v>光洋シーリングテクノ</v>
      </c>
      <c r="I33" s="71" t="str">
        <f>M24</f>
        <v>国領川河川敷</v>
      </c>
      <c r="J33" s="106">
        <v>28</v>
      </c>
    </row>
    <row r="34" spans="1:14" ht="17.25" x14ac:dyDescent="0.2">
      <c r="B34" s="55"/>
      <c r="C34" s="56"/>
      <c r="D34" s="48"/>
      <c r="E34" s="48"/>
      <c r="F34" s="48"/>
      <c r="G34" s="48"/>
    </row>
    <row r="35" spans="1:14" x14ac:dyDescent="0.15">
      <c r="C35" s="57"/>
      <c r="M35" s="42"/>
    </row>
    <row r="36" spans="1:14" ht="17.25" x14ac:dyDescent="0.2">
      <c r="B36" s="55"/>
      <c r="C36" s="57"/>
      <c r="M36" s="48"/>
    </row>
    <row r="37" spans="1:14" ht="17.25" x14ac:dyDescent="0.2">
      <c r="B37" s="55"/>
      <c r="C37" s="57"/>
      <c r="M37" s="48"/>
    </row>
    <row r="38" spans="1:14" ht="17.25" x14ac:dyDescent="0.2">
      <c r="B38" s="55"/>
      <c r="C38" s="57"/>
      <c r="M38" s="48"/>
    </row>
    <row r="39" spans="1:14" ht="17.25" x14ac:dyDescent="0.2">
      <c r="B39" s="55"/>
      <c r="C39" s="57"/>
      <c r="M39" s="48"/>
    </row>
    <row r="40" spans="1:14" ht="17.25" x14ac:dyDescent="0.2">
      <c r="B40" s="55"/>
      <c r="C40" s="57"/>
      <c r="M40" s="48"/>
    </row>
    <row r="41" spans="1:14" ht="21" x14ac:dyDescent="0.2">
      <c r="A41" s="33" t="s">
        <v>6</v>
      </c>
      <c r="B41" s="34" t="s">
        <v>89</v>
      </c>
      <c r="C41" s="34"/>
      <c r="I41" s="35" t="s">
        <v>78</v>
      </c>
      <c r="J41" s="35"/>
      <c r="M41" s="48"/>
    </row>
    <row r="42" spans="1:14" ht="21.95" customHeight="1" thickBot="1" x14ac:dyDescent="0.25">
      <c r="B42" s="55"/>
      <c r="C42" s="57"/>
      <c r="M42" s="48"/>
    </row>
    <row r="43" spans="1:14" ht="21.95" customHeight="1" thickBot="1" x14ac:dyDescent="0.2">
      <c r="A43" s="82" t="s">
        <v>0</v>
      </c>
      <c r="B43" s="84" t="s">
        <v>1</v>
      </c>
      <c r="C43" s="85" t="s">
        <v>2</v>
      </c>
      <c r="D43" s="82" t="s">
        <v>3</v>
      </c>
      <c r="E43" s="116" t="s">
        <v>85</v>
      </c>
      <c r="F43" s="117"/>
      <c r="G43" s="118"/>
      <c r="H43" s="83" t="s">
        <v>4</v>
      </c>
      <c r="I43" s="82" t="s">
        <v>5</v>
      </c>
      <c r="J43" s="82" t="s">
        <v>87</v>
      </c>
      <c r="L43" s="58"/>
      <c r="M43" s="58"/>
    </row>
    <row r="44" spans="1:14" ht="21.95" customHeight="1" x14ac:dyDescent="0.15">
      <c r="A44" s="119">
        <v>8</v>
      </c>
      <c r="B44" s="122">
        <v>41820</v>
      </c>
      <c r="C44" s="86">
        <v>0.54166666666666663</v>
      </c>
      <c r="D44" s="72" t="str">
        <f>O56</f>
        <v>光洋シーリングテクノ</v>
      </c>
      <c r="E44" s="110"/>
      <c r="F44" s="78" t="s">
        <v>86</v>
      </c>
      <c r="G44" s="113"/>
      <c r="H44" s="65" t="str">
        <f>N53</f>
        <v>高知ユナイテッドSC</v>
      </c>
      <c r="I44" s="77" t="str">
        <f>N59</f>
        <v>TSV(天然）</v>
      </c>
      <c r="J44" s="62">
        <v>29</v>
      </c>
      <c r="L44" s="59"/>
      <c r="M44" s="59"/>
    </row>
    <row r="45" spans="1:14" ht="21.95" customHeight="1" x14ac:dyDescent="0.15">
      <c r="A45" s="120"/>
      <c r="B45" s="120"/>
      <c r="C45" s="86">
        <v>0.45833333333333331</v>
      </c>
      <c r="D45" s="68" t="str">
        <f>O55</f>
        <v>新商クラブ</v>
      </c>
      <c r="E45" s="111"/>
      <c r="F45" s="79" t="s">
        <v>86</v>
      </c>
      <c r="G45" s="114"/>
      <c r="H45" s="68" t="str">
        <f>N54</f>
        <v>FC徳島</v>
      </c>
      <c r="I45" s="69" t="str">
        <f>N68</f>
        <v>GF新居浜</v>
      </c>
      <c r="J45" s="105">
        <v>30</v>
      </c>
      <c r="L45" s="59"/>
      <c r="M45" s="59"/>
    </row>
    <row r="46" spans="1:14" ht="21.95" customHeight="1" x14ac:dyDescent="0.15">
      <c r="A46" s="126"/>
      <c r="B46" s="120"/>
      <c r="C46" s="87">
        <v>0.45833333333333331</v>
      </c>
      <c r="D46" s="88" t="str">
        <f>O54</f>
        <v>ｌｌamas　高知FC</v>
      </c>
      <c r="E46" s="111"/>
      <c r="F46" s="79" t="s">
        <v>86</v>
      </c>
      <c r="G46" s="114"/>
      <c r="H46" s="88" t="str">
        <f>N55</f>
        <v>KUFC南国</v>
      </c>
      <c r="I46" s="69" t="str">
        <f>N61</f>
        <v>春野球技場</v>
      </c>
      <c r="J46" s="105">
        <v>31</v>
      </c>
      <c r="L46" s="59"/>
      <c r="M46" s="59"/>
    </row>
    <row r="47" spans="1:14" ht="21.95" customHeight="1" thickBot="1" x14ac:dyDescent="0.2">
      <c r="A47" s="121"/>
      <c r="B47" s="121"/>
      <c r="C47" s="89">
        <v>0.45833333333333331</v>
      </c>
      <c r="D47" s="71" t="str">
        <f>O53</f>
        <v>アルヴェﾘオ高松</v>
      </c>
      <c r="E47" s="112"/>
      <c r="F47" s="80" t="s">
        <v>86</v>
      </c>
      <c r="G47" s="115"/>
      <c r="H47" s="71" t="str">
        <f>N56</f>
        <v>多度津ＦＣ</v>
      </c>
      <c r="I47" s="71" t="str">
        <f>M58</f>
        <v>生島メイン</v>
      </c>
      <c r="J47" s="106">
        <v>32</v>
      </c>
      <c r="M47" s="39"/>
      <c r="N47" s="39"/>
    </row>
    <row r="48" spans="1:14" ht="21.95" customHeight="1" x14ac:dyDescent="0.15">
      <c r="A48" s="130">
        <v>9</v>
      </c>
      <c r="B48" s="63">
        <v>41806</v>
      </c>
      <c r="C48" s="90">
        <v>0.54166666666666663</v>
      </c>
      <c r="D48" s="65" t="str">
        <f>O55</f>
        <v>新商クラブ</v>
      </c>
      <c r="E48" s="110">
        <v>0</v>
      </c>
      <c r="F48" s="78" t="s">
        <v>86</v>
      </c>
      <c r="G48" s="113">
        <v>7</v>
      </c>
      <c r="H48" s="77" t="str">
        <f>N53</f>
        <v>高知ユナイテッドSC</v>
      </c>
      <c r="I48" s="91" t="str">
        <f>N68</f>
        <v>GF新居浜</v>
      </c>
      <c r="J48" s="62">
        <v>33</v>
      </c>
      <c r="M48" s="42"/>
      <c r="N48" s="42"/>
    </row>
    <row r="49" spans="1:16" ht="21.95" customHeight="1" x14ac:dyDescent="0.15">
      <c r="A49" s="126"/>
      <c r="B49" s="132">
        <v>43660</v>
      </c>
      <c r="C49" s="92">
        <v>0.54166666666666663</v>
      </c>
      <c r="D49" s="68" t="str">
        <f>O56</f>
        <v>光洋シーリングテクノ</v>
      </c>
      <c r="E49" s="111"/>
      <c r="F49" s="79" t="s">
        <v>86</v>
      </c>
      <c r="G49" s="114"/>
      <c r="H49" s="68" t="str">
        <f>N54</f>
        <v>FC徳島</v>
      </c>
      <c r="I49" s="68" t="str">
        <f>N59</f>
        <v>TSV(天然）</v>
      </c>
      <c r="J49" s="105">
        <v>34</v>
      </c>
      <c r="M49" s="42"/>
      <c r="N49" s="39"/>
    </row>
    <row r="50" spans="1:16" ht="21.95" customHeight="1" x14ac:dyDescent="0.15">
      <c r="A50" s="126"/>
      <c r="B50" s="120"/>
      <c r="C50" s="92">
        <v>0.45833333333333331</v>
      </c>
      <c r="D50" s="88" t="str">
        <f>O53</f>
        <v>アルヴェﾘオ高松</v>
      </c>
      <c r="E50" s="111"/>
      <c r="F50" s="79" t="s">
        <v>86</v>
      </c>
      <c r="G50" s="114"/>
      <c r="H50" s="67" t="str">
        <f>N55</f>
        <v>KUFC南国</v>
      </c>
      <c r="I50" s="68" t="str">
        <f>M58</f>
        <v>生島メイン</v>
      </c>
      <c r="J50" s="105">
        <v>35</v>
      </c>
      <c r="M50" s="39"/>
      <c r="N50" s="39"/>
    </row>
    <row r="51" spans="1:16" ht="21.95" customHeight="1" thickBot="1" x14ac:dyDescent="0.2">
      <c r="A51" s="131"/>
      <c r="B51" s="121"/>
      <c r="C51" s="93">
        <v>0.45833333333333331</v>
      </c>
      <c r="D51" s="70" t="str">
        <f>O54</f>
        <v>ｌｌamas　高知FC</v>
      </c>
      <c r="E51" s="112"/>
      <c r="F51" s="80" t="s">
        <v>86</v>
      </c>
      <c r="G51" s="115"/>
      <c r="H51" s="88" t="str">
        <f>N56</f>
        <v>多度津ＦＣ</v>
      </c>
      <c r="I51" s="74" t="str">
        <f>N61</f>
        <v>春野球技場</v>
      </c>
      <c r="J51" s="108">
        <v>36</v>
      </c>
      <c r="K51" s="52"/>
      <c r="L51" s="59"/>
      <c r="M51" s="59"/>
    </row>
    <row r="52" spans="1:16" ht="21.95" customHeight="1" x14ac:dyDescent="0.15">
      <c r="A52" s="119">
        <v>10</v>
      </c>
      <c r="B52" s="122">
        <v>41841</v>
      </c>
      <c r="C52" s="94">
        <v>0.45833333333333331</v>
      </c>
      <c r="D52" s="88" t="str">
        <f>O54</f>
        <v>ｌｌamas　高知FC</v>
      </c>
      <c r="E52" s="110"/>
      <c r="F52" s="78" t="s">
        <v>86</v>
      </c>
      <c r="G52" s="113"/>
      <c r="H52" s="65" t="str">
        <f>N53</f>
        <v>高知ユナイテッドSC</v>
      </c>
      <c r="I52" s="77" t="str">
        <f>N61</f>
        <v>春野球技場</v>
      </c>
      <c r="J52" s="109">
        <v>37</v>
      </c>
      <c r="L52" s="59"/>
    </row>
    <row r="53" spans="1:16" ht="21.95" customHeight="1" x14ac:dyDescent="0.15">
      <c r="A53" s="120"/>
      <c r="B53" s="123"/>
      <c r="C53" s="94">
        <v>0.45833333333333331</v>
      </c>
      <c r="D53" s="67" t="str">
        <f>O53</f>
        <v>アルヴェﾘオ高松</v>
      </c>
      <c r="E53" s="111"/>
      <c r="F53" s="79" t="s">
        <v>86</v>
      </c>
      <c r="G53" s="114"/>
      <c r="H53" s="67" t="str">
        <f>N54</f>
        <v>FC徳島</v>
      </c>
      <c r="I53" s="91" t="str">
        <f>M58</f>
        <v>生島メイン</v>
      </c>
      <c r="J53" s="105">
        <v>38</v>
      </c>
      <c r="L53" s="59"/>
      <c r="M53" s="33">
        <v>1</v>
      </c>
      <c r="N53" s="38" t="s">
        <v>32</v>
      </c>
      <c r="O53" s="38" t="s">
        <v>31</v>
      </c>
      <c r="P53" s="33">
        <v>5</v>
      </c>
    </row>
    <row r="54" spans="1:16" ht="21.95" customHeight="1" x14ac:dyDescent="0.15">
      <c r="A54" s="126"/>
      <c r="B54" s="123"/>
      <c r="C54" s="92">
        <v>0.45833333333333331</v>
      </c>
      <c r="D54" s="67" t="str">
        <f>O55</f>
        <v>新商クラブ</v>
      </c>
      <c r="E54" s="111"/>
      <c r="F54" s="79" t="s">
        <v>86</v>
      </c>
      <c r="G54" s="114"/>
      <c r="H54" s="67" t="str">
        <f>N55</f>
        <v>KUFC南国</v>
      </c>
      <c r="I54" s="74" t="str">
        <f>N69</f>
        <v>国領川河川敷</v>
      </c>
      <c r="J54" s="105">
        <v>39</v>
      </c>
      <c r="L54" s="59"/>
      <c r="M54" s="33">
        <v>2</v>
      </c>
      <c r="N54" s="38" t="s">
        <v>41</v>
      </c>
      <c r="O54" s="38" t="s">
        <v>23</v>
      </c>
      <c r="P54" s="33">
        <v>6</v>
      </c>
    </row>
    <row r="55" spans="1:16" ht="21.95" customHeight="1" thickBot="1" x14ac:dyDescent="0.2">
      <c r="A55" s="121"/>
      <c r="B55" s="124"/>
      <c r="C55" s="95">
        <v>0.5625</v>
      </c>
      <c r="D55" s="71" t="str">
        <f>N56</f>
        <v>多度津ＦＣ</v>
      </c>
      <c r="E55" s="112"/>
      <c r="F55" s="80" t="s">
        <v>86</v>
      </c>
      <c r="G55" s="115"/>
      <c r="H55" s="71" t="str">
        <f>O56</f>
        <v>光洋シーリングテクノ</v>
      </c>
      <c r="I55" s="71" t="str">
        <f>M58</f>
        <v>生島メイン</v>
      </c>
      <c r="J55" s="106">
        <v>40</v>
      </c>
      <c r="L55" s="59"/>
      <c r="M55" s="33">
        <v>3</v>
      </c>
      <c r="N55" s="38" t="s">
        <v>33</v>
      </c>
      <c r="O55" s="38" t="s">
        <v>34</v>
      </c>
      <c r="P55" s="33">
        <v>7</v>
      </c>
    </row>
    <row r="56" spans="1:16" ht="21.95" customHeight="1" x14ac:dyDescent="0.15">
      <c r="A56" s="119">
        <v>11</v>
      </c>
      <c r="B56" s="127">
        <v>37858</v>
      </c>
      <c r="C56" s="96">
        <v>0.54166666666666663</v>
      </c>
      <c r="D56" s="65" t="str">
        <f>N53</f>
        <v>高知ユナイテッドSC</v>
      </c>
      <c r="E56" s="110"/>
      <c r="F56" s="78" t="s">
        <v>86</v>
      </c>
      <c r="G56" s="113"/>
      <c r="H56" s="65" t="str">
        <f>O53</f>
        <v>アルヴェﾘオ高松</v>
      </c>
      <c r="I56" s="65" t="str">
        <f>N62</f>
        <v>スポーツさかわ</v>
      </c>
      <c r="J56" s="109">
        <v>41</v>
      </c>
      <c r="K56" s="52"/>
      <c r="L56" s="59"/>
      <c r="M56" s="33">
        <v>4</v>
      </c>
      <c r="N56" s="38" t="s">
        <v>19</v>
      </c>
      <c r="O56" s="38" t="s">
        <v>35</v>
      </c>
      <c r="P56" s="33">
        <v>8</v>
      </c>
    </row>
    <row r="57" spans="1:16" ht="21.95" customHeight="1" x14ac:dyDescent="0.15">
      <c r="A57" s="120"/>
      <c r="B57" s="128"/>
      <c r="C57" s="94">
        <v>0.5625</v>
      </c>
      <c r="D57" s="88" t="str">
        <f>N54</f>
        <v>FC徳島</v>
      </c>
      <c r="E57" s="111"/>
      <c r="F57" s="79" t="s">
        <v>86</v>
      </c>
      <c r="G57" s="114"/>
      <c r="H57" s="68" t="str">
        <f>O54</f>
        <v>ｌｌamas　高知FC</v>
      </c>
      <c r="I57" s="68" t="str">
        <f>N59</f>
        <v>TSV(天然）</v>
      </c>
      <c r="J57" s="105">
        <v>42</v>
      </c>
      <c r="L57" s="59"/>
      <c r="M57" s="48"/>
    </row>
    <row r="58" spans="1:16" ht="21.95" customHeight="1" x14ac:dyDescent="0.15">
      <c r="A58" s="120"/>
      <c r="B58" s="128"/>
      <c r="C58" s="94">
        <v>0.45833333333333331</v>
      </c>
      <c r="D58" s="68" t="str">
        <f>O56</f>
        <v>光洋シーリングテクノ</v>
      </c>
      <c r="E58" s="111"/>
      <c r="F58" s="79" t="s">
        <v>86</v>
      </c>
      <c r="G58" s="114"/>
      <c r="H58" s="68" t="str">
        <f>N55</f>
        <v>KUFC南国</v>
      </c>
      <c r="I58" s="68" t="str">
        <f>N59</f>
        <v>TSV(天然）</v>
      </c>
      <c r="J58" s="105">
        <v>43</v>
      </c>
      <c r="L58" s="59"/>
      <c r="M58" s="42" t="s">
        <v>9</v>
      </c>
      <c r="N58" s="42" t="s">
        <v>18</v>
      </c>
    </row>
    <row r="59" spans="1:16" ht="21.95" customHeight="1" thickBot="1" x14ac:dyDescent="0.2">
      <c r="A59" s="121"/>
      <c r="B59" s="129"/>
      <c r="C59" s="86">
        <v>0.45833333333333331</v>
      </c>
      <c r="D59" s="70" t="str">
        <f>O55</f>
        <v>新商クラブ</v>
      </c>
      <c r="E59" s="112"/>
      <c r="F59" s="80" t="s">
        <v>86</v>
      </c>
      <c r="G59" s="115"/>
      <c r="H59" s="97" t="str">
        <f>N56</f>
        <v>多度津ＦＣ</v>
      </c>
      <c r="I59" s="70" t="str">
        <f>N68</f>
        <v>GF新居浜</v>
      </c>
      <c r="J59" s="106">
        <v>44</v>
      </c>
      <c r="L59" s="59"/>
      <c r="M59" s="42" t="s">
        <v>15</v>
      </c>
      <c r="N59" s="42" t="s">
        <v>36</v>
      </c>
    </row>
    <row r="60" spans="1:16" ht="21.95" customHeight="1" x14ac:dyDescent="0.15">
      <c r="A60" s="119">
        <v>12</v>
      </c>
      <c r="B60" s="122">
        <v>37865</v>
      </c>
      <c r="C60" s="98">
        <v>0.5625</v>
      </c>
      <c r="D60" s="77" t="str">
        <f>N56</f>
        <v>多度津ＦＣ</v>
      </c>
      <c r="E60" s="110"/>
      <c r="F60" s="78" t="s">
        <v>86</v>
      </c>
      <c r="G60" s="113"/>
      <c r="H60" s="99" t="str">
        <f>N53</f>
        <v>高知ユナイテッドSC</v>
      </c>
      <c r="I60" s="77" t="str">
        <f>M58</f>
        <v>生島メイン</v>
      </c>
      <c r="J60" s="62">
        <v>45</v>
      </c>
      <c r="L60" s="59"/>
      <c r="M60" s="44" t="s">
        <v>7</v>
      </c>
      <c r="N60" s="42" t="s">
        <v>10</v>
      </c>
    </row>
    <row r="61" spans="1:16" ht="21.95" customHeight="1" x14ac:dyDescent="0.15">
      <c r="A61" s="120"/>
      <c r="B61" s="123"/>
      <c r="C61" s="94">
        <v>0.54166666666666663</v>
      </c>
      <c r="D61" s="68" t="str">
        <f>O55</f>
        <v>新商クラブ</v>
      </c>
      <c r="E61" s="111"/>
      <c r="F61" s="79" t="s">
        <v>86</v>
      </c>
      <c r="G61" s="114"/>
      <c r="H61" s="88" t="str">
        <f>O54</f>
        <v>ｌｌamas　高知FC</v>
      </c>
      <c r="I61" s="68" t="str">
        <f>N69</f>
        <v>国領川河川敷</v>
      </c>
      <c r="J61" s="105">
        <v>46</v>
      </c>
      <c r="L61" s="59"/>
      <c r="M61" s="39" t="s">
        <v>16</v>
      </c>
      <c r="N61" s="39" t="s">
        <v>12</v>
      </c>
    </row>
    <row r="62" spans="1:16" ht="21.95" customHeight="1" x14ac:dyDescent="0.15">
      <c r="A62" s="120"/>
      <c r="B62" s="123"/>
      <c r="C62" s="94">
        <v>0.54166666666666663</v>
      </c>
      <c r="D62" s="68" t="str">
        <f>N55</f>
        <v>KUFC南国</v>
      </c>
      <c r="E62" s="111"/>
      <c r="F62" s="79" t="s">
        <v>86</v>
      </c>
      <c r="G62" s="114"/>
      <c r="H62" s="100" t="str">
        <f>N54</f>
        <v>FC徳島</v>
      </c>
      <c r="I62" s="68" t="str">
        <f>N62</f>
        <v>スポーツさかわ</v>
      </c>
      <c r="J62" s="107">
        <v>47</v>
      </c>
      <c r="L62" s="59"/>
      <c r="M62" s="46" t="s">
        <v>17</v>
      </c>
      <c r="N62" s="39" t="s">
        <v>82</v>
      </c>
    </row>
    <row r="63" spans="1:16" ht="21.95" customHeight="1" thickBot="1" x14ac:dyDescent="0.2">
      <c r="A63" s="121"/>
      <c r="B63" s="124"/>
      <c r="C63" s="94">
        <v>0.45833333333333331</v>
      </c>
      <c r="D63" s="71" t="str">
        <f>O53</f>
        <v>アルヴェﾘオ高松</v>
      </c>
      <c r="E63" s="112"/>
      <c r="F63" s="80" t="s">
        <v>86</v>
      </c>
      <c r="G63" s="115"/>
      <c r="H63" s="101" t="str">
        <f>O56</f>
        <v>光洋シーリングテクノ</v>
      </c>
      <c r="I63" s="71" t="str">
        <f>M58</f>
        <v>生島メイン</v>
      </c>
      <c r="J63" s="106">
        <v>48</v>
      </c>
      <c r="L63" s="59"/>
      <c r="M63" s="42" t="s">
        <v>83</v>
      </c>
      <c r="N63" s="42" t="s">
        <v>28</v>
      </c>
    </row>
    <row r="64" spans="1:16" ht="21.95" customHeight="1" x14ac:dyDescent="0.15">
      <c r="A64" s="119">
        <v>13</v>
      </c>
      <c r="B64" s="122">
        <v>37872</v>
      </c>
      <c r="C64" s="98">
        <v>0.45833333333333331</v>
      </c>
      <c r="D64" s="77" t="str">
        <f>N55</f>
        <v>KUFC南国</v>
      </c>
      <c r="E64" s="110"/>
      <c r="F64" s="78" t="s">
        <v>86</v>
      </c>
      <c r="G64" s="113"/>
      <c r="H64" s="77" t="str">
        <f>N53</f>
        <v>高知ユナイテッドSC</v>
      </c>
      <c r="I64" s="102" t="str">
        <f>N62</f>
        <v>スポーツさかわ</v>
      </c>
      <c r="J64" s="62">
        <v>49</v>
      </c>
      <c r="L64" s="59"/>
      <c r="M64" s="39" t="s">
        <v>14</v>
      </c>
      <c r="N64" s="39" t="s">
        <v>24</v>
      </c>
    </row>
    <row r="65" spans="1:14" ht="21.95" customHeight="1" x14ac:dyDescent="0.15">
      <c r="A65" s="120"/>
      <c r="B65" s="123"/>
      <c r="C65" s="94">
        <v>0.45833333333333331</v>
      </c>
      <c r="D65" s="67" t="str">
        <f>N56</f>
        <v>多度津ＦＣ</v>
      </c>
      <c r="E65" s="111"/>
      <c r="F65" s="79" t="s">
        <v>86</v>
      </c>
      <c r="G65" s="114"/>
      <c r="H65" s="68" t="str">
        <f>N54</f>
        <v>FC徳島</v>
      </c>
      <c r="I65" s="91" t="str">
        <f>M58</f>
        <v>生島メイン</v>
      </c>
      <c r="J65" s="105">
        <v>50</v>
      </c>
      <c r="L65" s="59"/>
      <c r="M65" s="59" t="s">
        <v>22</v>
      </c>
      <c r="N65" s="39" t="s">
        <v>21</v>
      </c>
    </row>
    <row r="66" spans="1:14" ht="21.95" customHeight="1" x14ac:dyDescent="0.15">
      <c r="A66" s="120"/>
      <c r="B66" s="123"/>
      <c r="C66" s="94">
        <v>0.5625</v>
      </c>
      <c r="D66" s="67" t="str">
        <f>O53</f>
        <v>アルヴェﾘオ高松</v>
      </c>
      <c r="E66" s="111"/>
      <c r="F66" s="79" t="s">
        <v>86</v>
      </c>
      <c r="G66" s="114"/>
      <c r="H66" s="67" t="str">
        <f>O55</f>
        <v>新商クラブ</v>
      </c>
      <c r="I66" s="68" t="str">
        <f>M58</f>
        <v>生島メイン</v>
      </c>
      <c r="J66" s="105">
        <v>51</v>
      </c>
      <c r="L66" s="59"/>
      <c r="M66" s="59" t="s">
        <v>39</v>
      </c>
      <c r="N66" s="39" t="s">
        <v>8</v>
      </c>
    </row>
    <row r="67" spans="1:14" ht="21.95" customHeight="1" thickBot="1" x14ac:dyDescent="0.2">
      <c r="A67" s="121"/>
      <c r="B67" s="124"/>
      <c r="C67" s="94">
        <v>0.5625</v>
      </c>
      <c r="D67" s="70" t="str">
        <f>O56</f>
        <v>光洋シーリングテクノ</v>
      </c>
      <c r="E67" s="112"/>
      <c r="F67" s="80" t="s">
        <v>86</v>
      </c>
      <c r="G67" s="115"/>
      <c r="H67" s="88" t="str">
        <f>O54</f>
        <v>ｌｌamas　高知FC</v>
      </c>
      <c r="I67" s="71" t="str">
        <f>N59</f>
        <v>TSV(天然）</v>
      </c>
      <c r="J67" s="106">
        <v>52</v>
      </c>
      <c r="L67" s="59"/>
      <c r="M67" s="59" t="s">
        <v>40</v>
      </c>
      <c r="N67" s="39" t="s">
        <v>11</v>
      </c>
    </row>
    <row r="68" spans="1:14" ht="21.95" customHeight="1" x14ac:dyDescent="0.15">
      <c r="A68" s="119">
        <v>14</v>
      </c>
      <c r="B68" s="122">
        <v>40071</v>
      </c>
      <c r="C68" s="98">
        <v>0.5625</v>
      </c>
      <c r="D68" s="77" t="str">
        <f>N53</f>
        <v>高知ユナイテッドSC</v>
      </c>
      <c r="E68" s="110"/>
      <c r="F68" s="78" t="s">
        <v>86</v>
      </c>
      <c r="G68" s="113"/>
      <c r="H68" s="77" t="str">
        <f>N54</f>
        <v>FC徳島</v>
      </c>
      <c r="I68" s="77" t="str">
        <f>N62</f>
        <v>スポーツさかわ</v>
      </c>
      <c r="J68" s="62">
        <v>53</v>
      </c>
      <c r="L68" s="59"/>
      <c r="M68" s="46" t="s">
        <v>42</v>
      </c>
      <c r="N68" s="39" t="s">
        <v>37</v>
      </c>
    </row>
    <row r="69" spans="1:14" ht="21.95" customHeight="1" x14ac:dyDescent="0.15">
      <c r="A69" s="120"/>
      <c r="B69" s="125"/>
      <c r="C69" s="94">
        <v>0.45833333333333331</v>
      </c>
      <c r="D69" s="68" t="str">
        <f>N55</f>
        <v>KUFC南国</v>
      </c>
      <c r="E69" s="111"/>
      <c r="F69" s="79" t="s">
        <v>86</v>
      </c>
      <c r="G69" s="114"/>
      <c r="H69" s="68" t="str">
        <f>N56</f>
        <v>多度津ＦＣ</v>
      </c>
      <c r="I69" s="68" t="str">
        <f>N62</f>
        <v>スポーツさかわ</v>
      </c>
      <c r="J69" s="105">
        <v>54</v>
      </c>
      <c r="L69" s="59"/>
      <c r="M69" s="59"/>
      <c r="N69" s="51" t="s">
        <v>80</v>
      </c>
    </row>
    <row r="70" spans="1:14" ht="21.95" customHeight="1" x14ac:dyDescent="0.15">
      <c r="A70" s="120"/>
      <c r="B70" s="60">
        <v>43730</v>
      </c>
      <c r="C70" s="94">
        <v>0.54166666666666663</v>
      </c>
      <c r="D70" s="88" t="str">
        <f>O54</f>
        <v>ｌｌamas　高知FC</v>
      </c>
      <c r="E70" s="111"/>
      <c r="F70" s="79" t="s">
        <v>86</v>
      </c>
      <c r="G70" s="114"/>
      <c r="H70" s="68" t="str">
        <f>O53</f>
        <v>アルヴェﾘオ高松</v>
      </c>
      <c r="I70" s="68" t="str">
        <f>N62</f>
        <v>スポーツさかわ</v>
      </c>
      <c r="J70" s="105">
        <v>55</v>
      </c>
      <c r="L70" s="59"/>
      <c r="M70" s="59"/>
    </row>
    <row r="71" spans="1:14" ht="21.95" customHeight="1" thickBot="1" x14ac:dyDescent="0.2">
      <c r="A71" s="121"/>
      <c r="B71" s="64">
        <v>43723</v>
      </c>
      <c r="C71" s="94">
        <v>0.54166666666666663</v>
      </c>
      <c r="D71" s="71" t="str">
        <f>O56</f>
        <v>光洋シーリングテクノ</v>
      </c>
      <c r="E71" s="112"/>
      <c r="F71" s="80" t="s">
        <v>86</v>
      </c>
      <c r="G71" s="115"/>
      <c r="H71" s="71" t="str">
        <f>O55</f>
        <v>新商クラブ</v>
      </c>
      <c r="I71" s="103" t="str">
        <f>M68</f>
        <v>徳島市球技場メイン</v>
      </c>
      <c r="J71" s="106">
        <v>56</v>
      </c>
      <c r="L71" s="59"/>
      <c r="M71" s="59"/>
    </row>
    <row r="72" spans="1:14" x14ac:dyDescent="0.15">
      <c r="C72" s="61"/>
      <c r="D72" s="61"/>
      <c r="E72" s="61"/>
      <c r="F72" s="61"/>
      <c r="G72" s="61"/>
      <c r="H72" s="61"/>
      <c r="I72" s="61"/>
    </row>
    <row r="73" spans="1:14" x14ac:dyDescent="0.15">
      <c r="B73" s="33" t="s">
        <v>84</v>
      </c>
    </row>
    <row r="74" spans="1:14" x14ac:dyDescent="0.15">
      <c r="A74" s="48"/>
      <c r="B74" s="48"/>
    </row>
    <row r="75" spans="1:14" x14ac:dyDescent="0.15">
      <c r="A75" s="48"/>
      <c r="B75" s="48"/>
    </row>
    <row r="76" spans="1:14" x14ac:dyDescent="0.15">
      <c r="A76" s="48"/>
      <c r="B76" s="48"/>
    </row>
    <row r="77" spans="1:14" x14ac:dyDescent="0.15">
      <c r="A77" s="48"/>
      <c r="B77" s="48"/>
    </row>
    <row r="78" spans="1:14" x14ac:dyDescent="0.15">
      <c r="A78" s="48"/>
      <c r="B78" s="48"/>
    </row>
    <row r="79" spans="1:14" x14ac:dyDescent="0.15">
      <c r="A79" s="48"/>
      <c r="B79" s="48"/>
    </row>
    <row r="80" spans="1:14" x14ac:dyDescent="0.15">
      <c r="A80" s="48"/>
      <c r="B80" s="48"/>
    </row>
    <row r="81" spans="1:2" x14ac:dyDescent="0.15">
      <c r="A81" s="48"/>
      <c r="B81" s="48"/>
    </row>
    <row r="82" spans="1:2" x14ac:dyDescent="0.15">
      <c r="A82" s="48"/>
      <c r="B82" s="48"/>
    </row>
    <row r="83" spans="1:2" x14ac:dyDescent="0.15">
      <c r="A83" s="48"/>
      <c r="B83" s="48"/>
    </row>
    <row r="84" spans="1:2" x14ac:dyDescent="0.15">
      <c r="A84" s="48"/>
      <c r="B84" s="48"/>
    </row>
    <row r="85" spans="1:2" x14ac:dyDescent="0.15">
      <c r="A85" s="48"/>
      <c r="B85" s="48"/>
    </row>
    <row r="86" spans="1:2" x14ac:dyDescent="0.15">
      <c r="A86" s="48"/>
      <c r="B86" s="48"/>
    </row>
    <row r="87" spans="1:2" x14ac:dyDescent="0.15">
      <c r="A87" s="48"/>
      <c r="B87" s="48"/>
    </row>
    <row r="88" spans="1:2" x14ac:dyDescent="0.15">
      <c r="A88" s="48"/>
      <c r="B88" s="48"/>
    </row>
    <row r="89" spans="1:2" x14ac:dyDescent="0.15">
      <c r="A89" s="48"/>
      <c r="B89" s="48"/>
    </row>
    <row r="90" spans="1:2" x14ac:dyDescent="0.15">
      <c r="A90" s="48"/>
      <c r="B90" s="48"/>
    </row>
    <row r="91" spans="1:2" x14ac:dyDescent="0.15">
      <c r="A91" s="48"/>
      <c r="B91" s="48"/>
    </row>
    <row r="92" spans="1:2" x14ac:dyDescent="0.15">
      <c r="A92" s="48"/>
      <c r="B92" s="48"/>
    </row>
    <row r="93" spans="1:2" x14ac:dyDescent="0.15">
      <c r="A93" s="48"/>
      <c r="B93" s="48"/>
    </row>
    <row r="94" spans="1:2" x14ac:dyDescent="0.15">
      <c r="A94" s="48"/>
      <c r="B94" s="48"/>
    </row>
    <row r="95" spans="1:2" x14ac:dyDescent="0.15">
      <c r="A95" s="48"/>
      <c r="B95" s="48"/>
    </row>
    <row r="96" spans="1:2" x14ac:dyDescent="0.15">
      <c r="A96" s="48"/>
      <c r="B96" s="48"/>
    </row>
    <row r="97" spans="1:2" x14ac:dyDescent="0.15">
      <c r="A97" s="48"/>
      <c r="B97" s="48"/>
    </row>
    <row r="98" spans="1:2" x14ac:dyDescent="0.15">
      <c r="A98" s="48"/>
      <c r="B98" s="48"/>
    </row>
    <row r="99" spans="1:2" x14ac:dyDescent="0.15">
      <c r="A99" s="48"/>
      <c r="B99" s="48"/>
    </row>
    <row r="100" spans="1:2" x14ac:dyDescent="0.15">
      <c r="A100" s="48"/>
      <c r="B100" s="48"/>
    </row>
    <row r="101" spans="1:2" x14ac:dyDescent="0.15">
      <c r="A101" s="48"/>
      <c r="B101" s="48"/>
    </row>
    <row r="102" spans="1:2" x14ac:dyDescent="0.15">
      <c r="A102" s="48"/>
      <c r="B102" s="48"/>
    </row>
    <row r="103" spans="1:2" x14ac:dyDescent="0.15">
      <c r="A103" s="48"/>
      <c r="B103" s="48"/>
    </row>
    <row r="104" spans="1:2" x14ac:dyDescent="0.15">
      <c r="A104" s="48"/>
      <c r="B104" s="48"/>
    </row>
    <row r="105" spans="1:2" x14ac:dyDescent="0.15">
      <c r="A105" s="48"/>
      <c r="B105" s="48"/>
    </row>
    <row r="106" spans="1:2" x14ac:dyDescent="0.15">
      <c r="A106" s="48"/>
      <c r="B106" s="48"/>
    </row>
    <row r="107" spans="1:2" x14ac:dyDescent="0.15">
      <c r="A107" s="48"/>
      <c r="B107" s="48"/>
    </row>
    <row r="108" spans="1:2" x14ac:dyDescent="0.15">
      <c r="A108" s="48"/>
      <c r="B108" s="48"/>
    </row>
    <row r="109" spans="1:2" x14ac:dyDescent="0.15">
      <c r="A109" s="48"/>
      <c r="B109" s="48"/>
    </row>
    <row r="110" spans="1:2" x14ac:dyDescent="0.15">
      <c r="A110" s="48"/>
      <c r="B110" s="48"/>
    </row>
  </sheetData>
  <mergeCells count="30">
    <mergeCell ref="A6:A9"/>
    <mergeCell ref="B6:B9"/>
    <mergeCell ref="A10:A13"/>
    <mergeCell ref="B10:B13"/>
    <mergeCell ref="A14:A17"/>
    <mergeCell ref="B14:B17"/>
    <mergeCell ref="A48:A51"/>
    <mergeCell ref="B49:B51"/>
    <mergeCell ref="A18:A21"/>
    <mergeCell ref="B18:B21"/>
    <mergeCell ref="A22:A25"/>
    <mergeCell ref="B22:B25"/>
    <mergeCell ref="A26:A29"/>
    <mergeCell ref="B26:B29"/>
    <mergeCell ref="E5:G5"/>
    <mergeCell ref="E43:G43"/>
    <mergeCell ref="A64:A67"/>
    <mergeCell ref="B64:B67"/>
    <mergeCell ref="A68:A71"/>
    <mergeCell ref="B68:B69"/>
    <mergeCell ref="A52:A55"/>
    <mergeCell ref="B52:B55"/>
    <mergeCell ref="A56:A59"/>
    <mergeCell ref="B56:B59"/>
    <mergeCell ref="A60:A63"/>
    <mergeCell ref="B60:B63"/>
    <mergeCell ref="A30:A33"/>
    <mergeCell ref="B30:B33"/>
    <mergeCell ref="A44:A47"/>
    <mergeCell ref="B44:B47"/>
  </mergeCells>
  <phoneticPr fontId="1"/>
  <pageMargins left="0.75" right="0.75" top="1" bottom="1" header="0.51200000000000001" footer="0.51200000000000001"/>
  <pageSetup paperSize="9" scale="99" fitToWidth="2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V26"/>
  <sheetViews>
    <sheetView tabSelected="1" zoomScale="85" zoomScaleNormal="85" zoomScaleSheetLayoutView="80" workbookViewId="0">
      <selection activeCell="B2" sqref="B2"/>
    </sheetView>
  </sheetViews>
  <sheetFormatPr defaultColWidth="4.625" defaultRowHeight="24.95" customHeight="1" x14ac:dyDescent="0.15"/>
  <cols>
    <col min="1" max="1" width="4.375" style="1" customWidth="1"/>
    <col min="2" max="2" width="2.875" style="1" customWidth="1"/>
    <col min="3" max="4" width="7.625" style="1" customWidth="1"/>
    <col min="5" max="6" width="3.125" style="1" customWidth="1"/>
    <col min="7" max="7" width="2.125" style="1" customWidth="1"/>
    <col min="8" max="10" width="3.125" style="1" customWidth="1"/>
    <col min="11" max="11" width="2.125" style="1" customWidth="1"/>
    <col min="12" max="14" width="3.125" style="1" customWidth="1"/>
    <col min="15" max="15" width="2.125" style="1" customWidth="1"/>
    <col min="16" max="18" width="3.125" style="1" customWidth="1"/>
    <col min="19" max="19" width="2.125" style="1" customWidth="1"/>
    <col min="20" max="22" width="3.125" style="1" customWidth="1"/>
    <col min="23" max="23" width="2.125" style="1" customWidth="1"/>
    <col min="24" max="26" width="3.125" style="1" customWidth="1"/>
    <col min="27" max="27" width="2.125" style="1" customWidth="1"/>
    <col min="28" max="30" width="3.125" style="1" customWidth="1"/>
    <col min="31" max="31" width="2.125" style="1" customWidth="1"/>
    <col min="32" max="34" width="3.125" style="1" customWidth="1"/>
    <col min="35" max="35" width="2.125" style="1" customWidth="1"/>
    <col min="36" max="36" width="3.125" style="1" customWidth="1"/>
    <col min="37" max="42" width="4.625" style="1" customWidth="1"/>
    <col min="43" max="43" width="5.625" style="2" customWidth="1"/>
    <col min="44" max="44" width="14.625" style="3" customWidth="1"/>
    <col min="45" max="48" width="4.625" style="1"/>
    <col min="49" max="49" width="6.875" style="1" customWidth="1"/>
    <col min="50" max="50" width="9" style="1" customWidth="1"/>
    <col min="51" max="16384" width="4.625" style="1"/>
  </cols>
  <sheetData>
    <row r="2" spans="1:48" ht="24.95" customHeight="1" x14ac:dyDescent="0.15">
      <c r="C2" s="133" t="s">
        <v>76</v>
      </c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</row>
    <row r="3" spans="1:48" ht="24.95" customHeight="1" x14ac:dyDescent="0.15">
      <c r="A3" s="4"/>
      <c r="AR3" s="30" t="s">
        <v>90</v>
      </c>
    </row>
    <row r="4" spans="1:48" ht="24.95" customHeight="1" x14ac:dyDescent="0.15">
      <c r="A4" s="4"/>
      <c r="B4" s="5"/>
      <c r="C4" s="134" t="s">
        <v>43</v>
      </c>
      <c r="D4" s="135"/>
      <c r="E4" s="138" t="s">
        <v>32</v>
      </c>
      <c r="F4" s="139"/>
      <c r="G4" s="139"/>
      <c r="H4" s="140"/>
      <c r="I4" s="150" t="s">
        <v>41</v>
      </c>
      <c r="J4" s="151"/>
      <c r="K4" s="151"/>
      <c r="L4" s="152"/>
      <c r="M4" s="144" t="s">
        <v>44</v>
      </c>
      <c r="N4" s="145"/>
      <c r="O4" s="145"/>
      <c r="P4" s="146"/>
      <c r="Q4" s="150" t="s">
        <v>47</v>
      </c>
      <c r="R4" s="151"/>
      <c r="S4" s="151"/>
      <c r="T4" s="152"/>
      <c r="U4" s="144" t="s">
        <v>45</v>
      </c>
      <c r="V4" s="145"/>
      <c r="W4" s="145"/>
      <c r="X4" s="146"/>
      <c r="Y4" s="150" t="s">
        <v>46</v>
      </c>
      <c r="Z4" s="151"/>
      <c r="AA4" s="151"/>
      <c r="AB4" s="152"/>
      <c r="AC4" s="156" t="s">
        <v>34</v>
      </c>
      <c r="AD4" s="157"/>
      <c r="AE4" s="157"/>
      <c r="AF4" s="158"/>
      <c r="AG4" s="156" t="s">
        <v>35</v>
      </c>
      <c r="AH4" s="157"/>
      <c r="AI4" s="157"/>
      <c r="AJ4" s="158"/>
      <c r="AK4" s="162" t="s">
        <v>48</v>
      </c>
      <c r="AL4" s="163"/>
      <c r="AM4" s="164"/>
      <c r="AN4" s="165" t="s">
        <v>49</v>
      </c>
      <c r="AO4" s="163"/>
      <c r="AP4" s="164"/>
      <c r="AQ4" s="166" t="s">
        <v>50</v>
      </c>
      <c r="AR4" s="168" t="s">
        <v>74</v>
      </c>
      <c r="AV4" s="1" t="s">
        <v>69</v>
      </c>
    </row>
    <row r="5" spans="1:48" ht="24.95" customHeight="1" x14ac:dyDescent="0.15">
      <c r="A5" s="4"/>
      <c r="B5" s="5"/>
      <c r="C5" s="136"/>
      <c r="D5" s="137"/>
      <c r="E5" s="141"/>
      <c r="F5" s="142"/>
      <c r="G5" s="142"/>
      <c r="H5" s="143"/>
      <c r="I5" s="153"/>
      <c r="J5" s="154"/>
      <c r="K5" s="154"/>
      <c r="L5" s="155"/>
      <c r="M5" s="147"/>
      <c r="N5" s="148"/>
      <c r="O5" s="148"/>
      <c r="P5" s="149"/>
      <c r="Q5" s="153"/>
      <c r="R5" s="154"/>
      <c r="S5" s="154"/>
      <c r="T5" s="155"/>
      <c r="U5" s="147"/>
      <c r="V5" s="148"/>
      <c r="W5" s="148"/>
      <c r="X5" s="149"/>
      <c r="Y5" s="153"/>
      <c r="Z5" s="154"/>
      <c r="AA5" s="154"/>
      <c r="AB5" s="155"/>
      <c r="AC5" s="159"/>
      <c r="AD5" s="160"/>
      <c r="AE5" s="160"/>
      <c r="AF5" s="161"/>
      <c r="AG5" s="159"/>
      <c r="AH5" s="160"/>
      <c r="AI5" s="160"/>
      <c r="AJ5" s="161"/>
      <c r="AK5" s="6" t="s">
        <v>51</v>
      </c>
      <c r="AL5" s="7" t="s">
        <v>52</v>
      </c>
      <c r="AM5" s="7" t="s">
        <v>53</v>
      </c>
      <c r="AN5" s="7" t="s">
        <v>54</v>
      </c>
      <c r="AO5" s="7" t="s">
        <v>55</v>
      </c>
      <c r="AP5" s="7" t="s">
        <v>56</v>
      </c>
      <c r="AQ5" s="167"/>
      <c r="AR5" s="169"/>
      <c r="AV5" s="1" t="s">
        <v>71</v>
      </c>
    </row>
    <row r="6" spans="1:48" ht="24.95" customHeight="1" x14ac:dyDescent="0.15">
      <c r="A6" s="4"/>
      <c r="B6" s="5"/>
      <c r="C6" s="170" t="s">
        <v>57</v>
      </c>
      <c r="D6" s="171"/>
      <c r="E6" s="8"/>
      <c r="F6" s="9"/>
      <c r="G6" s="9"/>
      <c r="H6" s="10"/>
      <c r="I6" s="11"/>
      <c r="J6" s="12"/>
      <c r="K6" s="12" t="s">
        <v>59</v>
      </c>
      <c r="L6" s="13"/>
      <c r="M6" s="11" t="s">
        <v>68</v>
      </c>
      <c r="N6" s="12">
        <v>4</v>
      </c>
      <c r="O6" s="12" t="s">
        <v>60</v>
      </c>
      <c r="P6" s="13">
        <v>0</v>
      </c>
      <c r="Q6" s="11"/>
      <c r="R6" s="12"/>
      <c r="S6" s="12" t="s">
        <v>61</v>
      </c>
      <c r="T6" s="13"/>
      <c r="U6" s="11" t="s">
        <v>68</v>
      </c>
      <c r="V6" s="12">
        <v>7</v>
      </c>
      <c r="W6" s="12" t="s">
        <v>59</v>
      </c>
      <c r="X6" s="13">
        <v>0</v>
      </c>
      <c r="Y6" s="11" t="s">
        <v>68</v>
      </c>
      <c r="Z6" s="12">
        <v>4</v>
      </c>
      <c r="AA6" s="12" t="s">
        <v>61</v>
      </c>
      <c r="AB6" s="13">
        <v>0</v>
      </c>
      <c r="AC6" s="11" t="s">
        <v>68</v>
      </c>
      <c r="AD6" s="12">
        <v>10</v>
      </c>
      <c r="AE6" s="12" t="s">
        <v>59</v>
      </c>
      <c r="AF6" s="13">
        <v>0</v>
      </c>
      <c r="AG6" s="11" t="s">
        <v>68</v>
      </c>
      <c r="AH6" s="12">
        <v>11</v>
      </c>
      <c r="AI6" s="12" t="s">
        <v>59</v>
      </c>
      <c r="AJ6" s="14">
        <v>0</v>
      </c>
      <c r="AK6" s="174">
        <v>8</v>
      </c>
      <c r="AL6" s="176">
        <v>0</v>
      </c>
      <c r="AM6" s="176">
        <v>0</v>
      </c>
      <c r="AN6" s="178">
        <f>+J6+N6+R6+V6+Z6+AD6+AH6+J7+N7+R7+V7+Z7+AD7+AH7</f>
        <v>54</v>
      </c>
      <c r="AO6" s="176">
        <f>+L6+P6+T6+X6+AB6+AF6+AJ6+L7+P7+T7+X7+AB7+AF7+AJ7</f>
        <v>1</v>
      </c>
      <c r="AP6" s="176">
        <f>+AN6-AO6</f>
        <v>53</v>
      </c>
      <c r="AQ6" s="180">
        <f>+(AK6*3)+(AL6*1)</f>
        <v>24</v>
      </c>
      <c r="AR6" s="182" t="s">
        <v>98</v>
      </c>
      <c r="AV6" s="1" t="s">
        <v>73</v>
      </c>
    </row>
    <row r="7" spans="1:48" ht="24.95" customHeight="1" x14ac:dyDescent="0.15">
      <c r="A7" s="4"/>
      <c r="B7" s="5"/>
      <c r="C7" s="172"/>
      <c r="D7" s="173"/>
      <c r="E7" s="15"/>
      <c r="F7" s="16"/>
      <c r="G7" s="16"/>
      <c r="H7" s="17"/>
      <c r="I7" s="15" t="s">
        <v>68</v>
      </c>
      <c r="J7" s="16">
        <v>2</v>
      </c>
      <c r="K7" s="16" t="s">
        <v>61</v>
      </c>
      <c r="L7" s="17">
        <v>1</v>
      </c>
      <c r="M7" s="15"/>
      <c r="N7" s="16"/>
      <c r="O7" s="16" t="s">
        <v>62</v>
      </c>
      <c r="P7" s="17"/>
      <c r="Q7" s="15" t="s">
        <v>68</v>
      </c>
      <c r="R7" s="16">
        <v>9</v>
      </c>
      <c r="S7" s="16" t="s">
        <v>58</v>
      </c>
      <c r="T7" s="17">
        <v>0</v>
      </c>
      <c r="U7" s="15"/>
      <c r="V7" s="16"/>
      <c r="W7" s="16" t="s">
        <v>61</v>
      </c>
      <c r="X7" s="17"/>
      <c r="Y7" s="15"/>
      <c r="Z7" s="16"/>
      <c r="AA7" s="16" t="s">
        <v>58</v>
      </c>
      <c r="AB7" s="17"/>
      <c r="AC7" s="15" t="s">
        <v>68</v>
      </c>
      <c r="AD7" s="16">
        <v>7</v>
      </c>
      <c r="AE7" s="16" t="s">
        <v>58</v>
      </c>
      <c r="AF7" s="17">
        <v>0</v>
      </c>
      <c r="AG7" s="15"/>
      <c r="AH7" s="16"/>
      <c r="AI7" s="16" t="s">
        <v>63</v>
      </c>
      <c r="AJ7" s="18"/>
      <c r="AK7" s="175"/>
      <c r="AL7" s="177"/>
      <c r="AM7" s="177"/>
      <c r="AN7" s="179"/>
      <c r="AO7" s="177"/>
      <c r="AP7" s="177"/>
      <c r="AQ7" s="181"/>
      <c r="AR7" s="183"/>
    </row>
    <row r="8" spans="1:48" ht="24.95" customHeight="1" x14ac:dyDescent="0.15">
      <c r="A8" s="4"/>
      <c r="B8" s="5"/>
      <c r="C8" s="192" t="s">
        <v>41</v>
      </c>
      <c r="D8" s="193"/>
      <c r="E8" s="11" t="s">
        <v>70</v>
      </c>
      <c r="F8" s="12">
        <v>1</v>
      </c>
      <c r="G8" s="12" t="s">
        <v>58</v>
      </c>
      <c r="H8" s="13">
        <v>2</v>
      </c>
      <c r="I8" s="8"/>
      <c r="J8" s="9"/>
      <c r="K8" s="9"/>
      <c r="L8" s="9"/>
      <c r="M8" s="11" t="s">
        <v>68</v>
      </c>
      <c r="N8" s="12">
        <v>1</v>
      </c>
      <c r="O8" s="12" t="s">
        <v>63</v>
      </c>
      <c r="P8" s="13">
        <v>0</v>
      </c>
      <c r="Q8" s="11" t="s">
        <v>68</v>
      </c>
      <c r="R8" s="12">
        <v>5</v>
      </c>
      <c r="S8" s="12" t="s">
        <v>61</v>
      </c>
      <c r="T8" s="13">
        <v>1</v>
      </c>
      <c r="U8" s="11" t="s">
        <v>68</v>
      </c>
      <c r="V8" s="12">
        <v>3</v>
      </c>
      <c r="W8" s="12" t="s">
        <v>58</v>
      </c>
      <c r="X8" s="13">
        <v>0</v>
      </c>
      <c r="Y8" s="11"/>
      <c r="Z8" s="12"/>
      <c r="AA8" s="12" t="s">
        <v>61</v>
      </c>
      <c r="AB8" s="13"/>
      <c r="AC8" s="11" t="s">
        <v>68</v>
      </c>
      <c r="AD8" s="12">
        <v>4</v>
      </c>
      <c r="AE8" s="12" t="s">
        <v>61</v>
      </c>
      <c r="AF8" s="13">
        <v>0</v>
      </c>
      <c r="AG8" s="11" t="s">
        <v>68</v>
      </c>
      <c r="AH8" s="12">
        <v>2</v>
      </c>
      <c r="AI8" s="12" t="s">
        <v>62</v>
      </c>
      <c r="AJ8" s="14">
        <v>1</v>
      </c>
      <c r="AK8" s="174">
        <v>6</v>
      </c>
      <c r="AL8" s="176">
        <v>0</v>
      </c>
      <c r="AM8" s="176">
        <v>1</v>
      </c>
      <c r="AN8" s="178">
        <f>+F8+N8+R8+V8+Z8+AD8+AH8+F9+N9+R9+V9+Z9+AD9+AH9</f>
        <v>21</v>
      </c>
      <c r="AO8" s="176">
        <f>+H8+P8+T8+X8+AB8+AF8+AJ8+H9+P9+T9+X9+AB9+AF9+AJ9</f>
        <v>4</v>
      </c>
      <c r="AP8" s="176">
        <f>+AN8-AO8</f>
        <v>17</v>
      </c>
      <c r="AQ8" s="180">
        <f>+(AK8*3)+(AL8*1)</f>
        <v>18</v>
      </c>
      <c r="AR8" s="182" t="s">
        <v>97</v>
      </c>
    </row>
    <row r="9" spans="1:48" ht="24.95" customHeight="1" x14ac:dyDescent="0.15">
      <c r="A9" s="4"/>
      <c r="C9" s="194"/>
      <c r="D9" s="195"/>
      <c r="E9" s="31"/>
      <c r="F9" s="16"/>
      <c r="G9" s="16" t="s">
        <v>61</v>
      </c>
      <c r="H9" s="17"/>
      <c r="I9" s="15"/>
      <c r="J9" s="16"/>
      <c r="K9" s="16"/>
      <c r="L9" s="16"/>
      <c r="M9" s="31"/>
      <c r="N9" s="16"/>
      <c r="O9" s="16" t="s">
        <v>61</v>
      </c>
      <c r="P9" s="17"/>
      <c r="Q9" s="31"/>
      <c r="R9" s="16"/>
      <c r="S9" s="16" t="s">
        <v>61</v>
      </c>
      <c r="T9" s="17"/>
      <c r="U9" s="31"/>
      <c r="V9" s="16"/>
      <c r="W9" s="16" t="s">
        <v>58</v>
      </c>
      <c r="X9" s="17"/>
      <c r="Y9" s="31" t="s">
        <v>68</v>
      </c>
      <c r="Z9" s="16">
        <v>5</v>
      </c>
      <c r="AA9" s="16" t="s">
        <v>58</v>
      </c>
      <c r="AB9" s="17">
        <v>0</v>
      </c>
      <c r="AC9" s="31"/>
      <c r="AD9" s="16"/>
      <c r="AE9" s="16" t="s">
        <v>62</v>
      </c>
      <c r="AF9" s="17"/>
      <c r="AG9" s="31"/>
      <c r="AH9" s="16"/>
      <c r="AI9" s="16" t="s">
        <v>61</v>
      </c>
      <c r="AJ9" s="18"/>
      <c r="AK9" s="175"/>
      <c r="AL9" s="177"/>
      <c r="AM9" s="177"/>
      <c r="AN9" s="179"/>
      <c r="AO9" s="177"/>
      <c r="AP9" s="177"/>
      <c r="AQ9" s="181"/>
      <c r="AR9" s="183"/>
    </row>
    <row r="10" spans="1:48" ht="24.95" customHeight="1" x14ac:dyDescent="0.15">
      <c r="A10" s="4"/>
      <c r="C10" s="184" t="s">
        <v>44</v>
      </c>
      <c r="D10" s="185"/>
      <c r="E10" s="11"/>
      <c r="F10" s="12"/>
      <c r="G10" s="12" t="s">
        <v>63</v>
      </c>
      <c r="H10" s="13"/>
      <c r="I10" s="11"/>
      <c r="J10" s="12"/>
      <c r="K10" s="12" t="s">
        <v>62</v>
      </c>
      <c r="L10" s="13"/>
      <c r="M10" s="8"/>
      <c r="N10" s="9"/>
      <c r="O10" s="9"/>
      <c r="P10" s="10"/>
      <c r="Q10" s="11" t="s">
        <v>72</v>
      </c>
      <c r="R10" s="12">
        <v>1</v>
      </c>
      <c r="S10" s="12" t="s">
        <v>62</v>
      </c>
      <c r="T10" s="13">
        <v>1</v>
      </c>
      <c r="U10" s="11"/>
      <c r="V10" s="12"/>
      <c r="W10" s="12" t="s">
        <v>61</v>
      </c>
      <c r="X10" s="13"/>
      <c r="Y10" s="11" t="s">
        <v>68</v>
      </c>
      <c r="Z10" s="12">
        <v>3</v>
      </c>
      <c r="AA10" s="12" t="s">
        <v>62</v>
      </c>
      <c r="AB10" s="13">
        <v>1</v>
      </c>
      <c r="AC10" s="11" t="s">
        <v>68</v>
      </c>
      <c r="AD10" s="12">
        <v>8</v>
      </c>
      <c r="AE10" s="12" t="s">
        <v>63</v>
      </c>
      <c r="AF10" s="13">
        <v>1</v>
      </c>
      <c r="AG10" s="11" t="s">
        <v>68</v>
      </c>
      <c r="AH10" s="12">
        <v>9</v>
      </c>
      <c r="AI10" s="12" t="s">
        <v>61</v>
      </c>
      <c r="AJ10" s="14">
        <v>0</v>
      </c>
      <c r="AK10" s="174">
        <v>4</v>
      </c>
      <c r="AL10" s="176">
        <v>1</v>
      </c>
      <c r="AM10" s="176">
        <v>2</v>
      </c>
      <c r="AN10" s="178">
        <f>+J10+F10+R10+V10+Z10+AD10+AH10+J11+F11+R11+V11+Z11+AD11+AH11</f>
        <v>26</v>
      </c>
      <c r="AO10" s="176">
        <f>+L10+H10+T10+X10+AB10+AF10+AJ10+L11+H11+T11+X11+AB11+AF11+AJ11</f>
        <v>9</v>
      </c>
      <c r="AP10" s="176">
        <f>+AN10-AO10</f>
        <v>17</v>
      </c>
      <c r="AQ10" s="180">
        <f>+(AK10*3)+(AL10*1)</f>
        <v>13</v>
      </c>
      <c r="AR10" s="182" t="s">
        <v>96</v>
      </c>
    </row>
    <row r="11" spans="1:48" ht="24.95" customHeight="1" x14ac:dyDescent="0.15">
      <c r="A11" s="4"/>
      <c r="C11" s="186"/>
      <c r="D11" s="187"/>
      <c r="E11" s="31" t="s">
        <v>70</v>
      </c>
      <c r="F11" s="16">
        <v>0</v>
      </c>
      <c r="G11" s="16" t="s">
        <v>62</v>
      </c>
      <c r="H11" s="17">
        <v>4</v>
      </c>
      <c r="I11" s="31" t="s">
        <v>70</v>
      </c>
      <c r="J11" s="16">
        <v>0</v>
      </c>
      <c r="K11" s="16" t="s">
        <v>61</v>
      </c>
      <c r="L11" s="17">
        <v>1</v>
      </c>
      <c r="M11" s="15"/>
      <c r="N11" s="16"/>
      <c r="O11" s="16"/>
      <c r="P11" s="17"/>
      <c r="Q11" s="31"/>
      <c r="R11" s="16"/>
      <c r="S11" s="16" t="s">
        <v>61</v>
      </c>
      <c r="T11" s="17"/>
      <c r="U11" s="31" t="s">
        <v>68</v>
      </c>
      <c r="V11" s="16">
        <v>5</v>
      </c>
      <c r="W11" s="16" t="s">
        <v>61</v>
      </c>
      <c r="X11" s="17">
        <v>1</v>
      </c>
      <c r="Y11" s="31"/>
      <c r="Z11" s="16"/>
      <c r="AA11" s="16" t="s">
        <v>61</v>
      </c>
      <c r="AB11" s="17"/>
      <c r="AC11" s="31"/>
      <c r="AD11" s="16"/>
      <c r="AE11" s="16" t="s">
        <v>61</v>
      </c>
      <c r="AF11" s="17"/>
      <c r="AG11" s="31"/>
      <c r="AH11" s="16"/>
      <c r="AI11" s="16" t="s">
        <v>63</v>
      </c>
      <c r="AJ11" s="18"/>
      <c r="AK11" s="175"/>
      <c r="AL11" s="177"/>
      <c r="AM11" s="177"/>
      <c r="AN11" s="179"/>
      <c r="AO11" s="177"/>
      <c r="AP11" s="177"/>
      <c r="AQ11" s="181"/>
      <c r="AR11" s="183"/>
    </row>
    <row r="12" spans="1:48" ht="24.95" customHeight="1" x14ac:dyDescent="0.15">
      <c r="A12" s="4"/>
      <c r="B12" s="5"/>
      <c r="C12" s="192" t="s">
        <v>47</v>
      </c>
      <c r="D12" s="193"/>
      <c r="E12" s="11" t="s">
        <v>70</v>
      </c>
      <c r="F12" s="12">
        <v>0</v>
      </c>
      <c r="G12" s="12" t="s">
        <v>63</v>
      </c>
      <c r="H12" s="13">
        <v>9</v>
      </c>
      <c r="I12" s="11"/>
      <c r="J12" s="12"/>
      <c r="K12" s="12" t="s">
        <v>58</v>
      </c>
      <c r="L12" s="13"/>
      <c r="M12" s="11"/>
      <c r="N12" s="12"/>
      <c r="O12" s="12" t="s">
        <v>58</v>
      </c>
      <c r="P12" s="13"/>
      <c r="Q12" s="8"/>
      <c r="R12" s="9"/>
      <c r="S12" s="9"/>
      <c r="T12" s="9"/>
      <c r="U12" s="11"/>
      <c r="V12" s="12"/>
      <c r="W12" s="12" t="s">
        <v>63</v>
      </c>
      <c r="X12" s="13"/>
      <c r="Y12" s="11" t="s">
        <v>70</v>
      </c>
      <c r="Z12" s="12">
        <v>0</v>
      </c>
      <c r="AA12" s="12" t="s">
        <v>58</v>
      </c>
      <c r="AB12" s="13">
        <v>1</v>
      </c>
      <c r="AC12" s="11"/>
      <c r="AD12" s="12"/>
      <c r="AE12" s="12" t="s">
        <v>58</v>
      </c>
      <c r="AF12" s="13"/>
      <c r="AG12" s="11"/>
      <c r="AH12" s="12"/>
      <c r="AI12" s="12" t="s">
        <v>58</v>
      </c>
      <c r="AJ12" s="14"/>
      <c r="AK12" s="174">
        <v>2</v>
      </c>
      <c r="AL12" s="176">
        <v>1</v>
      </c>
      <c r="AM12" s="176">
        <v>4</v>
      </c>
      <c r="AN12" s="178">
        <f>+J12+N12+F12+V12+Z12+AD12+AH12+J13+N13+F13+V13+Z13+AD13+AH13</f>
        <v>7</v>
      </c>
      <c r="AO12" s="176">
        <f>+L12+P12+H12+X12+AB12+AF12+AJ12+L13+P13+H13+X13+AB13+AF13+AJ13</f>
        <v>19</v>
      </c>
      <c r="AP12" s="176">
        <f>+AN12-AO12</f>
        <v>-12</v>
      </c>
      <c r="AQ12" s="180">
        <f>+(AK12*3)+(AL12*1)</f>
        <v>7</v>
      </c>
      <c r="AR12" s="182" t="s">
        <v>92</v>
      </c>
    </row>
    <row r="13" spans="1:48" ht="24.95" customHeight="1" x14ac:dyDescent="0.15">
      <c r="A13" s="196"/>
      <c r="B13" s="19"/>
      <c r="C13" s="194"/>
      <c r="D13" s="195"/>
      <c r="E13" s="31"/>
      <c r="F13" s="16"/>
      <c r="G13" s="16" t="s">
        <v>58</v>
      </c>
      <c r="H13" s="17"/>
      <c r="I13" s="31" t="s">
        <v>70</v>
      </c>
      <c r="J13" s="16">
        <v>1</v>
      </c>
      <c r="K13" s="16" t="s">
        <v>58</v>
      </c>
      <c r="L13" s="17">
        <v>5</v>
      </c>
      <c r="M13" s="31" t="s">
        <v>72</v>
      </c>
      <c r="N13" s="16">
        <v>1</v>
      </c>
      <c r="O13" s="16" t="s">
        <v>63</v>
      </c>
      <c r="P13" s="17">
        <v>1</v>
      </c>
      <c r="Q13" s="15"/>
      <c r="R13" s="16"/>
      <c r="S13" s="16"/>
      <c r="T13" s="16"/>
      <c r="U13" s="31" t="s">
        <v>68</v>
      </c>
      <c r="V13" s="16">
        <v>2</v>
      </c>
      <c r="W13" s="16" t="s">
        <v>61</v>
      </c>
      <c r="X13" s="17">
        <v>0</v>
      </c>
      <c r="Y13" s="31"/>
      <c r="Z13" s="16"/>
      <c r="AA13" s="16" t="s">
        <v>58</v>
      </c>
      <c r="AB13" s="17"/>
      <c r="AC13" s="31" t="s">
        <v>70</v>
      </c>
      <c r="AD13" s="16">
        <v>0</v>
      </c>
      <c r="AE13" s="16" t="s">
        <v>63</v>
      </c>
      <c r="AF13" s="17">
        <v>1</v>
      </c>
      <c r="AG13" s="31" t="s">
        <v>68</v>
      </c>
      <c r="AH13" s="16">
        <v>3</v>
      </c>
      <c r="AI13" s="16" t="s">
        <v>58</v>
      </c>
      <c r="AJ13" s="18">
        <v>2</v>
      </c>
      <c r="AK13" s="175"/>
      <c r="AL13" s="177"/>
      <c r="AM13" s="177"/>
      <c r="AN13" s="179"/>
      <c r="AO13" s="177"/>
      <c r="AP13" s="177"/>
      <c r="AQ13" s="181"/>
      <c r="AR13" s="183"/>
    </row>
    <row r="14" spans="1:48" ht="24.95" customHeight="1" x14ac:dyDescent="0.15">
      <c r="A14" s="196"/>
      <c r="B14" s="19"/>
      <c r="C14" s="184" t="s">
        <v>45</v>
      </c>
      <c r="D14" s="185"/>
      <c r="E14" s="11"/>
      <c r="F14" s="12"/>
      <c r="G14" s="12" t="s">
        <v>63</v>
      </c>
      <c r="H14" s="13"/>
      <c r="I14" s="11"/>
      <c r="J14" s="12"/>
      <c r="K14" s="12" t="s">
        <v>63</v>
      </c>
      <c r="L14" s="13"/>
      <c r="M14" s="11" t="s">
        <v>70</v>
      </c>
      <c r="N14" s="12">
        <v>1</v>
      </c>
      <c r="O14" s="12" t="s">
        <v>61</v>
      </c>
      <c r="P14" s="13">
        <v>5</v>
      </c>
      <c r="Q14" s="11" t="s">
        <v>70</v>
      </c>
      <c r="R14" s="12">
        <v>0</v>
      </c>
      <c r="S14" s="12" t="s">
        <v>63</v>
      </c>
      <c r="T14" s="13">
        <v>2</v>
      </c>
      <c r="U14" s="8"/>
      <c r="V14" s="9"/>
      <c r="W14" s="9"/>
      <c r="X14" s="10"/>
      <c r="Y14" s="11" t="s">
        <v>68</v>
      </c>
      <c r="Z14" s="12">
        <v>1</v>
      </c>
      <c r="AA14" s="12" t="s">
        <v>58</v>
      </c>
      <c r="AB14" s="13">
        <v>0</v>
      </c>
      <c r="AC14" s="11" t="s">
        <v>68</v>
      </c>
      <c r="AD14" s="12">
        <v>3</v>
      </c>
      <c r="AE14" s="12" t="s">
        <v>61</v>
      </c>
      <c r="AF14" s="13">
        <v>2</v>
      </c>
      <c r="AG14" s="11"/>
      <c r="AH14" s="12"/>
      <c r="AI14" s="12" t="s">
        <v>61</v>
      </c>
      <c r="AJ14" s="14"/>
      <c r="AK14" s="174">
        <v>3</v>
      </c>
      <c r="AL14" s="176">
        <v>0</v>
      </c>
      <c r="AM14" s="176">
        <v>4</v>
      </c>
      <c r="AN14" s="178">
        <f>+J14+N14+R14+F14+Z14+AD14+AH14+J15+N15+R15+F15+Z15+AD15+AH15</f>
        <v>8</v>
      </c>
      <c r="AO14" s="176">
        <f>+L14+P14+T14+H14+AB14+AF14+AJ14+L15+P15+T15+H15+AB15+AF15+AJ15</f>
        <v>21</v>
      </c>
      <c r="AP14" s="176">
        <f>+AN14-AO14</f>
        <v>-13</v>
      </c>
      <c r="AQ14" s="180">
        <f>+(AK14*3)+(AL14*1)</f>
        <v>9</v>
      </c>
      <c r="AR14" s="182" t="s">
        <v>91</v>
      </c>
    </row>
    <row r="15" spans="1:48" ht="24.95" customHeight="1" x14ac:dyDescent="0.15">
      <c r="A15" s="4"/>
      <c r="B15" s="5"/>
      <c r="C15" s="186"/>
      <c r="D15" s="187"/>
      <c r="E15" s="31" t="s">
        <v>70</v>
      </c>
      <c r="F15" s="16">
        <v>0</v>
      </c>
      <c r="G15" s="16" t="s">
        <v>61</v>
      </c>
      <c r="H15" s="17">
        <v>7</v>
      </c>
      <c r="I15" s="31" t="s">
        <v>70</v>
      </c>
      <c r="J15" s="16">
        <v>0</v>
      </c>
      <c r="K15" s="16" t="s">
        <v>61</v>
      </c>
      <c r="L15" s="17">
        <v>3</v>
      </c>
      <c r="M15" s="31"/>
      <c r="N15" s="16"/>
      <c r="O15" s="16" t="s">
        <v>61</v>
      </c>
      <c r="P15" s="17"/>
      <c r="Q15" s="31"/>
      <c r="R15" s="16"/>
      <c r="S15" s="16" t="s">
        <v>61</v>
      </c>
      <c r="T15" s="17"/>
      <c r="U15" s="15"/>
      <c r="V15" s="16"/>
      <c r="W15" s="16"/>
      <c r="X15" s="17"/>
      <c r="Y15" s="31"/>
      <c r="Z15" s="16"/>
      <c r="AA15" s="16" t="s">
        <v>58</v>
      </c>
      <c r="AB15" s="17"/>
      <c r="AC15" s="31"/>
      <c r="AD15" s="16"/>
      <c r="AE15" s="16" t="s">
        <v>61</v>
      </c>
      <c r="AF15" s="17"/>
      <c r="AG15" s="31" t="s">
        <v>68</v>
      </c>
      <c r="AH15" s="16">
        <v>3</v>
      </c>
      <c r="AI15" s="16" t="s">
        <v>63</v>
      </c>
      <c r="AJ15" s="18">
        <v>2</v>
      </c>
      <c r="AK15" s="175"/>
      <c r="AL15" s="177"/>
      <c r="AM15" s="177"/>
      <c r="AN15" s="179"/>
      <c r="AO15" s="177"/>
      <c r="AP15" s="177"/>
      <c r="AQ15" s="181"/>
      <c r="AR15" s="183"/>
    </row>
    <row r="16" spans="1:48" ht="24.95" customHeight="1" x14ac:dyDescent="0.15">
      <c r="A16" s="4"/>
      <c r="B16" s="5"/>
      <c r="C16" s="192" t="s">
        <v>64</v>
      </c>
      <c r="D16" s="193"/>
      <c r="E16" s="11"/>
      <c r="F16" s="12"/>
      <c r="G16" s="12" t="s">
        <v>58</v>
      </c>
      <c r="H16" s="13"/>
      <c r="I16" s="11" t="s">
        <v>70</v>
      </c>
      <c r="J16" s="12">
        <v>0</v>
      </c>
      <c r="K16" s="12" t="s">
        <v>63</v>
      </c>
      <c r="L16" s="13">
        <v>5</v>
      </c>
      <c r="M16" s="11"/>
      <c r="N16" s="12"/>
      <c r="O16" s="12" t="s">
        <v>61</v>
      </c>
      <c r="P16" s="13"/>
      <c r="Q16" s="11"/>
      <c r="R16" s="12"/>
      <c r="S16" s="12" t="s">
        <v>61</v>
      </c>
      <c r="T16" s="13"/>
      <c r="U16" s="11"/>
      <c r="V16" s="12"/>
      <c r="W16" s="12" t="s">
        <v>63</v>
      </c>
      <c r="X16" s="13"/>
      <c r="Y16" s="8"/>
      <c r="Z16" s="9"/>
      <c r="AA16" s="9"/>
      <c r="AB16" s="9"/>
      <c r="AC16" s="11" t="s">
        <v>72</v>
      </c>
      <c r="AD16" s="12">
        <v>2</v>
      </c>
      <c r="AE16" s="12" t="s">
        <v>58</v>
      </c>
      <c r="AF16" s="13">
        <v>2</v>
      </c>
      <c r="AG16" s="11" t="s">
        <v>70</v>
      </c>
      <c r="AH16" s="12">
        <v>0</v>
      </c>
      <c r="AI16" s="12" t="s">
        <v>63</v>
      </c>
      <c r="AJ16" s="14">
        <v>1</v>
      </c>
      <c r="AK16" s="174">
        <v>1</v>
      </c>
      <c r="AL16" s="176">
        <v>1</v>
      </c>
      <c r="AM16" s="176">
        <v>5</v>
      </c>
      <c r="AN16" s="178">
        <f>+J16+N16+R16+V16+F16+AD16+AH16+J17+N17+R17+V17+F17+AD17+AH17</f>
        <v>4</v>
      </c>
      <c r="AO16" s="176">
        <f>+L16+P16+T16+X16+H16+AF16+AJ16+L17+P17+T17+X17+H17+AF17+AJ17</f>
        <v>16</v>
      </c>
      <c r="AP16" s="176">
        <f>+AN16-AO16</f>
        <v>-12</v>
      </c>
      <c r="AQ16" s="180">
        <f>+(AK16*3)+(AL16*1)</f>
        <v>4</v>
      </c>
      <c r="AR16" s="182" t="s">
        <v>93</v>
      </c>
    </row>
    <row r="17" spans="1:44" ht="24.95" customHeight="1" x14ac:dyDescent="0.15">
      <c r="A17" s="4"/>
      <c r="C17" s="194"/>
      <c r="D17" s="195"/>
      <c r="E17" s="31" t="s">
        <v>70</v>
      </c>
      <c r="F17" s="16">
        <v>0</v>
      </c>
      <c r="G17" s="16" t="s">
        <v>58</v>
      </c>
      <c r="H17" s="17">
        <v>4</v>
      </c>
      <c r="I17" s="31"/>
      <c r="J17" s="16"/>
      <c r="K17" s="16" t="s">
        <v>63</v>
      </c>
      <c r="L17" s="17"/>
      <c r="M17" s="31" t="s">
        <v>70</v>
      </c>
      <c r="N17" s="16">
        <v>1</v>
      </c>
      <c r="O17" s="16" t="s">
        <v>61</v>
      </c>
      <c r="P17" s="17">
        <v>3</v>
      </c>
      <c r="Q17" s="31" t="s">
        <v>68</v>
      </c>
      <c r="R17" s="16">
        <v>1</v>
      </c>
      <c r="S17" s="16" t="s">
        <v>61</v>
      </c>
      <c r="T17" s="17">
        <v>0</v>
      </c>
      <c r="U17" s="31" t="s">
        <v>70</v>
      </c>
      <c r="V17" s="16">
        <v>0</v>
      </c>
      <c r="W17" s="16" t="s">
        <v>58</v>
      </c>
      <c r="X17" s="17">
        <v>1</v>
      </c>
      <c r="Y17" s="15"/>
      <c r="Z17" s="16"/>
      <c r="AA17" s="16"/>
      <c r="AB17" s="16"/>
      <c r="AC17" s="31"/>
      <c r="AD17" s="16"/>
      <c r="AE17" s="16" t="s">
        <v>58</v>
      </c>
      <c r="AF17" s="17"/>
      <c r="AG17" s="31"/>
      <c r="AH17" s="16"/>
      <c r="AI17" s="16" t="s">
        <v>58</v>
      </c>
      <c r="AJ17" s="18"/>
      <c r="AK17" s="175"/>
      <c r="AL17" s="177"/>
      <c r="AM17" s="177"/>
      <c r="AN17" s="179"/>
      <c r="AO17" s="177"/>
      <c r="AP17" s="177"/>
      <c r="AQ17" s="181"/>
      <c r="AR17" s="183"/>
    </row>
    <row r="18" spans="1:44" ht="24.95" customHeight="1" x14ac:dyDescent="0.15">
      <c r="A18" s="4"/>
      <c r="C18" s="188" t="s">
        <v>34</v>
      </c>
      <c r="D18" s="189"/>
      <c r="E18" s="11" t="s">
        <v>70</v>
      </c>
      <c r="F18" s="12">
        <v>0</v>
      </c>
      <c r="G18" s="12" t="s">
        <v>58</v>
      </c>
      <c r="H18" s="13">
        <v>7</v>
      </c>
      <c r="I18" s="11"/>
      <c r="J18" s="12"/>
      <c r="K18" s="12" t="s">
        <v>61</v>
      </c>
      <c r="L18" s="13"/>
      <c r="M18" s="11"/>
      <c r="N18" s="12"/>
      <c r="O18" s="12" t="s">
        <v>58</v>
      </c>
      <c r="P18" s="13"/>
      <c r="Q18" s="11" t="s">
        <v>68</v>
      </c>
      <c r="R18" s="12">
        <v>1</v>
      </c>
      <c r="S18" s="12" t="s">
        <v>58</v>
      </c>
      <c r="T18" s="13">
        <v>0</v>
      </c>
      <c r="U18" s="11"/>
      <c r="V18" s="12"/>
      <c r="W18" s="12" t="s">
        <v>63</v>
      </c>
      <c r="X18" s="13"/>
      <c r="Y18" s="11"/>
      <c r="Z18" s="12"/>
      <c r="AA18" s="12" t="s">
        <v>61</v>
      </c>
      <c r="AB18" s="13"/>
      <c r="AC18" s="8"/>
      <c r="AD18" s="9"/>
      <c r="AE18" s="9"/>
      <c r="AF18" s="10"/>
      <c r="AG18" s="11" t="s">
        <v>72</v>
      </c>
      <c r="AH18" s="12">
        <v>3</v>
      </c>
      <c r="AI18" s="12" t="s">
        <v>63</v>
      </c>
      <c r="AJ18" s="14">
        <v>3</v>
      </c>
      <c r="AK18" s="174">
        <v>1</v>
      </c>
      <c r="AL18" s="176">
        <v>2</v>
      </c>
      <c r="AM18" s="176">
        <v>5</v>
      </c>
      <c r="AN18" s="178">
        <f>+J18+N18+R18+V18+Z18+F18+AH18+J19+N19+R19+V19+Z19+F19+AH19</f>
        <v>9</v>
      </c>
      <c r="AO18" s="176">
        <f>+L18+P18+T18+X18+AB18+H18+AJ18+L19+P19+T19+X19+AB19+H19+AJ19</f>
        <v>37</v>
      </c>
      <c r="AP18" s="176">
        <f>+AN18-AO18</f>
        <v>-28</v>
      </c>
      <c r="AQ18" s="180">
        <f>+(AK18*3)+(AL18*1)</f>
        <v>5</v>
      </c>
      <c r="AR18" s="182" t="s">
        <v>95</v>
      </c>
    </row>
    <row r="19" spans="1:44" ht="24.95" customHeight="1" x14ac:dyDescent="0.15">
      <c r="A19" s="4"/>
      <c r="C19" s="190"/>
      <c r="D19" s="191"/>
      <c r="E19" s="31" t="s">
        <v>70</v>
      </c>
      <c r="F19" s="16">
        <v>0</v>
      </c>
      <c r="G19" s="16" t="s">
        <v>63</v>
      </c>
      <c r="H19" s="17">
        <v>10</v>
      </c>
      <c r="I19" s="31" t="s">
        <v>70</v>
      </c>
      <c r="J19" s="16">
        <v>0</v>
      </c>
      <c r="K19" s="16" t="s">
        <v>61</v>
      </c>
      <c r="L19" s="17">
        <v>4</v>
      </c>
      <c r="M19" s="31" t="s">
        <v>70</v>
      </c>
      <c r="N19" s="16">
        <v>1</v>
      </c>
      <c r="O19" s="16" t="s">
        <v>61</v>
      </c>
      <c r="P19" s="17">
        <v>8</v>
      </c>
      <c r="Q19" s="31"/>
      <c r="R19" s="16"/>
      <c r="S19" s="16" t="s">
        <v>61</v>
      </c>
      <c r="T19" s="17"/>
      <c r="U19" s="31" t="s">
        <v>70</v>
      </c>
      <c r="V19" s="16">
        <v>2</v>
      </c>
      <c r="W19" s="16" t="s">
        <v>63</v>
      </c>
      <c r="X19" s="17">
        <v>3</v>
      </c>
      <c r="Y19" s="31" t="s">
        <v>72</v>
      </c>
      <c r="Z19" s="16">
        <v>2</v>
      </c>
      <c r="AA19" s="16" t="s">
        <v>58</v>
      </c>
      <c r="AB19" s="17">
        <v>2</v>
      </c>
      <c r="AC19" s="15"/>
      <c r="AD19" s="16"/>
      <c r="AE19" s="16"/>
      <c r="AF19" s="17"/>
      <c r="AG19" s="31"/>
      <c r="AH19" s="16"/>
      <c r="AI19" s="16" t="s">
        <v>63</v>
      </c>
      <c r="AJ19" s="18"/>
      <c r="AK19" s="175"/>
      <c r="AL19" s="177"/>
      <c r="AM19" s="177"/>
      <c r="AN19" s="179"/>
      <c r="AO19" s="177"/>
      <c r="AP19" s="177"/>
      <c r="AQ19" s="181"/>
      <c r="AR19" s="183"/>
    </row>
    <row r="20" spans="1:44" ht="24.95" customHeight="1" x14ac:dyDescent="0.15">
      <c r="C20" s="188" t="s">
        <v>35</v>
      </c>
      <c r="D20" s="189"/>
      <c r="E20" s="11"/>
      <c r="F20" s="12"/>
      <c r="G20" s="12" t="s">
        <v>58</v>
      </c>
      <c r="H20" s="13"/>
      <c r="I20" s="11"/>
      <c r="J20" s="12"/>
      <c r="K20" s="12" t="s">
        <v>61</v>
      </c>
      <c r="L20" s="13"/>
      <c r="M20" s="11"/>
      <c r="N20" s="12"/>
      <c r="O20" s="12" t="s">
        <v>61</v>
      </c>
      <c r="P20" s="13"/>
      <c r="Q20" s="11" t="s">
        <v>70</v>
      </c>
      <c r="R20" s="12">
        <v>2</v>
      </c>
      <c r="S20" s="12" t="s">
        <v>58</v>
      </c>
      <c r="T20" s="13">
        <v>3</v>
      </c>
      <c r="U20" s="11" t="s">
        <v>70</v>
      </c>
      <c r="V20" s="12">
        <v>2</v>
      </c>
      <c r="W20" s="12" t="s">
        <v>58</v>
      </c>
      <c r="X20" s="13">
        <v>3</v>
      </c>
      <c r="Y20" s="11"/>
      <c r="Z20" s="12"/>
      <c r="AA20" s="12" t="s">
        <v>61</v>
      </c>
      <c r="AB20" s="13"/>
      <c r="AC20" s="11"/>
      <c r="AD20" s="12"/>
      <c r="AE20" s="12" t="s">
        <v>61</v>
      </c>
      <c r="AF20" s="13"/>
      <c r="AG20" s="8"/>
      <c r="AH20" s="9"/>
      <c r="AI20" s="9"/>
      <c r="AJ20" s="20"/>
      <c r="AK20" s="174">
        <v>1</v>
      </c>
      <c r="AL20" s="176">
        <v>1</v>
      </c>
      <c r="AM20" s="176">
        <v>5</v>
      </c>
      <c r="AN20" s="178">
        <f>+J20+N20+R20+V20+Z20+AD20+F20+J21+N21+R21+V21+Z21+AD21+F21</f>
        <v>9</v>
      </c>
      <c r="AO20" s="176">
        <f>+L20+P20+T20+X20+AB20+AF20+H20+L21+P21+T21+X21+AB21+AF21+H21</f>
        <v>31</v>
      </c>
      <c r="AP20" s="176">
        <f>+AN20-AO20</f>
        <v>-22</v>
      </c>
      <c r="AQ20" s="180">
        <f>+(AK20*3)+(AL20*1)</f>
        <v>4</v>
      </c>
      <c r="AR20" s="182" t="s">
        <v>94</v>
      </c>
    </row>
    <row r="21" spans="1:44" ht="24.95" customHeight="1" x14ac:dyDescent="0.15">
      <c r="C21" s="190"/>
      <c r="D21" s="191"/>
      <c r="E21" s="31" t="s">
        <v>70</v>
      </c>
      <c r="F21" s="16">
        <v>0</v>
      </c>
      <c r="G21" s="16" t="s">
        <v>61</v>
      </c>
      <c r="H21" s="17">
        <v>11</v>
      </c>
      <c r="I21" s="31" t="s">
        <v>70</v>
      </c>
      <c r="J21" s="16">
        <v>1</v>
      </c>
      <c r="K21" s="16" t="s">
        <v>61</v>
      </c>
      <c r="L21" s="17">
        <v>2</v>
      </c>
      <c r="M21" s="31" t="s">
        <v>70</v>
      </c>
      <c r="N21" s="16">
        <v>0</v>
      </c>
      <c r="O21" s="16" t="s">
        <v>61</v>
      </c>
      <c r="P21" s="17">
        <v>9</v>
      </c>
      <c r="Q21" s="31"/>
      <c r="R21" s="16"/>
      <c r="S21" s="16" t="s">
        <v>61</v>
      </c>
      <c r="T21" s="17"/>
      <c r="U21" s="31"/>
      <c r="V21" s="16"/>
      <c r="W21" s="16" t="s">
        <v>61</v>
      </c>
      <c r="X21" s="17"/>
      <c r="Y21" s="32" t="s">
        <v>68</v>
      </c>
      <c r="Z21" s="16">
        <v>1</v>
      </c>
      <c r="AA21" s="16" t="s">
        <v>61</v>
      </c>
      <c r="AB21" s="17">
        <v>0</v>
      </c>
      <c r="AC21" s="31" t="s">
        <v>72</v>
      </c>
      <c r="AD21" s="16">
        <v>3</v>
      </c>
      <c r="AE21" s="16" t="s">
        <v>61</v>
      </c>
      <c r="AF21" s="17">
        <v>3</v>
      </c>
      <c r="AG21" s="15"/>
      <c r="AH21" s="16"/>
      <c r="AI21" s="16"/>
      <c r="AJ21" s="18"/>
      <c r="AK21" s="175"/>
      <c r="AL21" s="177"/>
      <c r="AM21" s="177"/>
      <c r="AN21" s="179"/>
      <c r="AO21" s="177"/>
      <c r="AP21" s="177"/>
      <c r="AQ21" s="181"/>
      <c r="AR21" s="183"/>
    </row>
    <row r="22" spans="1:44" s="21" customFormat="1" ht="24.95" customHeight="1" x14ac:dyDescent="0.15">
      <c r="C22" s="22" t="s">
        <v>65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W22" s="23"/>
      <c r="X22" s="23"/>
      <c r="Y22" s="23"/>
      <c r="Z22" s="23"/>
      <c r="AA22" s="23"/>
      <c r="AB22" s="23"/>
      <c r="AC22" s="23"/>
      <c r="AE22" s="23"/>
      <c r="AF22" s="23"/>
      <c r="AI22" s="22" t="s">
        <v>66</v>
      </c>
      <c r="AQ22" s="24"/>
      <c r="AR22" s="25"/>
    </row>
    <row r="23" spans="1:44" s="21" customFormat="1" ht="15" customHeight="1" x14ac:dyDescent="0.15">
      <c r="C23" s="26"/>
      <c r="D23" s="26"/>
      <c r="E23" s="26"/>
      <c r="F23" s="26"/>
      <c r="AQ23" s="27"/>
      <c r="AR23" s="25"/>
    </row>
    <row r="24" spans="1:44" ht="24.95" customHeight="1" x14ac:dyDescent="0.15">
      <c r="T24" s="28"/>
    </row>
    <row r="26" spans="1:44" ht="24.95" customHeight="1" x14ac:dyDescent="0.15">
      <c r="L26" s="21"/>
    </row>
  </sheetData>
  <mergeCells count="87">
    <mergeCell ref="C20:D21"/>
    <mergeCell ref="AK20:AK21"/>
    <mergeCell ref="AL20:AL21"/>
    <mergeCell ref="AM20:AM21"/>
    <mergeCell ref="AN20:AN21"/>
    <mergeCell ref="AO18:AO19"/>
    <mergeCell ref="AP18:AP19"/>
    <mergeCell ref="AR20:AR21"/>
    <mergeCell ref="AQ18:AQ19"/>
    <mergeCell ref="AR18:AR19"/>
    <mergeCell ref="AO20:AO21"/>
    <mergeCell ref="AP20:AP21"/>
    <mergeCell ref="AQ20:AQ21"/>
    <mergeCell ref="AO16:AO17"/>
    <mergeCell ref="AN14:AN15"/>
    <mergeCell ref="AP16:AP17"/>
    <mergeCell ref="AQ16:AQ17"/>
    <mergeCell ref="AR16:AR17"/>
    <mergeCell ref="AO14:AO15"/>
    <mergeCell ref="AP14:AP15"/>
    <mergeCell ref="AQ14:AQ15"/>
    <mergeCell ref="AR14:AR15"/>
    <mergeCell ref="AN16:AN17"/>
    <mergeCell ref="AO8:AO9"/>
    <mergeCell ref="AP8:AP9"/>
    <mergeCell ref="AQ8:AQ9"/>
    <mergeCell ref="AR8:AR9"/>
    <mergeCell ref="AK10:AK11"/>
    <mergeCell ref="AM8:AM9"/>
    <mergeCell ref="AN8:AN9"/>
    <mergeCell ref="A13:A14"/>
    <mergeCell ref="C8:D9"/>
    <mergeCell ref="AK14:AK15"/>
    <mergeCell ref="AL14:AL15"/>
    <mergeCell ref="AK8:AK9"/>
    <mergeCell ref="AL8:AL9"/>
    <mergeCell ref="AK12:AK13"/>
    <mergeCell ref="AL12:AL13"/>
    <mergeCell ref="AM12:AM13"/>
    <mergeCell ref="C18:D19"/>
    <mergeCell ref="AK18:AK19"/>
    <mergeCell ref="AL18:AL19"/>
    <mergeCell ref="AM18:AM19"/>
    <mergeCell ref="C12:D13"/>
    <mergeCell ref="AL16:AL17"/>
    <mergeCell ref="AM16:AM17"/>
    <mergeCell ref="AM14:AM15"/>
    <mergeCell ref="C16:D17"/>
    <mergeCell ref="AN18:AN19"/>
    <mergeCell ref="C14:D15"/>
    <mergeCell ref="AQ10:AQ11"/>
    <mergeCell ref="AR10:AR11"/>
    <mergeCell ref="AO12:AO13"/>
    <mergeCell ref="AP12:AP13"/>
    <mergeCell ref="AQ12:AQ13"/>
    <mergeCell ref="AO10:AO11"/>
    <mergeCell ref="AP10:AP11"/>
    <mergeCell ref="AR12:AR13"/>
    <mergeCell ref="C10:D11"/>
    <mergeCell ref="AL10:AL11"/>
    <mergeCell ref="AM10:AM11"/>
    <mergeCell ref="AN10:AN11"/>
    <mergeCell ref="AN12:AN13"/>
    <mergeCell ref="AK16:AK17"/>
    <mergeCell ref="AN4:AP4"/>
    <mergeCell ref="AQ4:AQ5"/>
    <mergeCell ref="AR4:AR5"/>
    <mergeCell ref="C6:D7"/>
    <mergeCell ref="AK6:AK7"/>
    <mergeCell ref="AL6:AL7"/>
    <mergeCell ref="AM6:AM7"/>
    <mergeCell ref="AN6:AN7"/>
    <mergeCell ref="AO6:AO7"/>
    <mergeCell ref="AP6:AP7"/>
    <mergeCell ref="AQ6:AQ7"/>
    <mergeCell ref="AR6:AR7"/>
    <mergeCell ref="C2:AM2"/>
    <mergeCell ref="C4:D5"/>
    <mergeCell ref="E4:H5"/>
    <mergeCell ref="M4:P5"/>
    <mergeCell ref="U4:X5"/>
    <mergeCell ref="Y4:AB5"/>
    <mergeCell ref="I4:L5"/>
    <mergeCell ref="Q4:T5"/>
    <mergeCell ref="AC4:AF5"/>
    <mergeCell ref="AG4:AJ5"/>
    <mergeCell ref="AK4:AM4"/>
  </mergeCells>
  <phoneticPr fontId="1"/>
  <dataValidations count="2">
    <dataValidation type="list" allowBlank="1" showInputMessage="1" showErrorMessage="1" sqref="I6">
      <formula1>AV4:AV6</formula1>
    </dataValidation>
    <dataValidation type="list" allowBlank="1" showInputMessage="1" showErrorMessage="1" sqref="I7 M6:M9 Q6:Q11 U6:U13 Y6:Y15 AC20:AC21 AG6:AG19 I10:I21 M12:M21 U16:U21 E8:E21 Q14:Q21 Y18:Y21 AC6:AC17">
      <formula1>$AV$4:$AV$6</formula1>
    </dataValidation>
  </dataValidations>
  <printOptions horizontalCentered="1" verticalCentered="1"/>
  <pageMargins left="0" right="0" top="0" bottom="0" header="0" footer="0"/>
  <pageSetup paperSize="9" scale="87" orientation="landscape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2"/>
  <sheetViews>
    <sheetView zoomScale="80" zoomScaleNormal="80" zoomScaleSheetLayoutView="80" workbookViewId="0">
      <selection activeCell="O20" sqref="O20"/>
    </sheetView>
  </sheetViews>
  <sheetFormatPr defaultColWidth="4.625" defaultRowHeight="24.95" customHeight="1" x14ac:dyDescent="0.15"/>
  <cols>
    <col min="1" max="1" width="4.375" style="1" customWidth="1"/>
    <col min="2" max="2" width="2.875" style="1" customWidth="1"/>
    <col min="3" max="3" width="11.75" style="1" customWidth="1"/>
    <col min="4" max="5" width="19.25" style="1" customWidth="1"/>
    <col min="6" max="7" width="17" style="1" customWidth="1"/>
    <col min="8" max="13" width="10.625" style="1" customWidth="1"/>
    <col min="14" max="14" width="10.625" style="2" customWidth="1"/>
    <col min="15" max="15" width="14.625" style="3" customWidth="1"/>
    <col min="16" max="16384" width="4.625" style="1"/>
  </cols>
  <sheetData>
    <row r="2" spans="1:13" ht="24.95" customHeight="1" x14ac:dyDescent="0.15">
      <c r="C2" s="197" t="s">
        <v>77</v>
      </c>
      <c r="D2" s="197"/>
      <c r="E2" s="197"/>
      <c r="F2" s="197"/>
      <c r="G2" s="197"/>
      <c r="H2" s="197"/>
      <c r="I2" s="197"/>
      <c r="J2" s="197"/>
      <c r="K2" s="197"/>
    </row>
    <row r="3" spans="1:13" ht="24.95" customHeight="1" x14ac:dyDescent="0.15">
      <c r="A3" s="4"/>
      <c r="L3" s="202" t="s">
        <v>90</v>
      </c>
      <c r="M3" s="202"/>
    </row>
    <row r="4" spans="1:13" ht="27.75" customHeight="1" x14ac:dyDescent="0.15">
      <c r="A4" s="4"/>
      <c r="B4" s="5"/>
      <c r="C4" s="198" t="s">
        <v>75</v>
      </c>
      <c r="D4" s="134" t="s">
        <v>43</v>
      </c>
      <c r="E4" s="135"/>
      <c r="F4" s="200" t="s">
        <v>50</v>
      </c>
      <c r="G4" s="200" t="s">
        <v>67</v>
      </c>
      <c r="H4" s="201" t="s">
        <v>48</v>
      </c>
      <c r="I4" s="201"/>
      <c r="J4" s="201"/>
      <c r="K4" s="201" t="s">
        <v>49</v>
      </c>
      <c r="L4" s="201"/>
      <c r="M4" s="201"/>
    </row>
    <row r="5" spans="1:13" ht="27.75" customHeight="1" x14ac:dyDescent="0.15">
      <c r="A5" s="4"/>
      <c r="B5" s="5"/>
      <c r="C5" s="199"/>
      <c r="D5" s="136"/>
      <c r="E5" s="137"/>
      <c r="F5" s="200"/>
      <c r="G5" s="200"/>
      <c r="H5" s="29" t="s">
        <v>51</v>
      </c>
      <c r="I5" s="29" t="s">
        <v>52</v>
      </c>
      <c r="J5" s="29" t="s">
        <v>53</v>
      </c>
      <c r="K5" s="29" t="s">
        <v>54</v>
      </c>
      <c r="L5" s="29" t="s">
        <v>55</v>
      </c>
      <c r="M5" s="29" t="s">
        <v>56</v>
      </c>
    </row>
    <row r="6" spans="1:13" ht="27.75" customHeight="1" x14ac:dyDescent="0.15">
      <c r="A6" s="4"/>
      <c r="B6" s="5"/>
      <c r="C6" s="204">
        <v>1</v>
      </c>
      <c r="D6" s="170" t="s">
        <v>57</v>
      </c>
      <c r="E6" s="171"/>
      <c r="F6" s="206">
        <f>H6*3+I6*1</f>
        <v>24</v>
      </c>
      <c r="G6" s="207">
        <v>8</v>
      </c>
      <c r="H6" s="203">
        <v>8</v>
      </c>
      <c r="I6" s="203">
        <v>0</v>
      </c>
      <c r="J6" s="203">
        <v>0</v>
      </c>
      <c r="K6" s="203">
        <v>54</v>
      </c>
      <c r="L6" s="203">
        <v>1</v>
      </c>
      <c r="M6" s="203">
        <f t="shared" ref="M6" si="0">K6-L6</f>
        <v>53</v>
      </c>
    </row>
    <row r="7" spans="1:13" ht="27.75" customHeight="1" x14ac:dyDescent="0.15">
      <c r="A7" s="4"/>
      <c r="B7" s="5"/>
      <c r="C7" s="205"/>
      <c r="D7" s="172"/>
      <c r="E7" s="173"/>
      <c r="F7" s="206"/>
      <c r="G7" s="207"/>
      <c r="H7" s="203"/>
      <c r="I7" s="203"/>
      <c r="J7" s="203"/>
      <c r="K7" s="203"/>
      <c r="L7" s="203"/>
      <c r="M7" s="203"/>
    </row>
    <row r="8" spans="1:13" ht="27.75" customHeight="1" x14ac:dyDescent="0.15">
      <c r="A8" s="4"/>
      <c r="B8" s="5"/>
      <c r="C8" s="204">
        <v>2</v>
      </c>
      <c r="D8" s="192" t="s">
        <v>41</v>
      </c>
      <c r="E8" s="193"/>
      <c r="F8" s="206">
        <f t="shared" ref="F8" si="1">H8*3+I8*1</f>
        <v>18</v>
      </c>
      <c r="G8" s="207">
        <v>7</v>
      </c>
      <c r="H8" s="203">
        <v>6</v>
      </c>
      <c r="I8" s="203">
        <v>0</v>
      </c>
      <c r="J8" s="203">
        <v>1</v>
      </c>
      <c r="K8" s="203">
        <v>21</v>
      </c>
      <c r="L8" s="203">
        <v>4</v>
      </c>
      <c r="M8" s="203">
        <f t="shared" ref="M8" si="2">K8-L8</f>
        <v>17</v>
      </c>
    </row>
    <row r="9" spans="1:13" ht="27.75" customHeight="1" x14ac:dyDescent="0.15">
      <c r="A9" s="4"/>
      <c r="C9" s="205"/>
      <c r="D9" s="194"/>
      <c r="E9" s="195"/>
      <c r="F9" s="206"/>
      <c r="G9" s="207"/>
      <c r="H9" s="203"/>
      <c r="I9" s="203"/>
      <c r="J9" s="203"/>
      <c r="K9" s="203"/>
      <c r="L9" s="203"/>
      <c r="M9" s="203"/>
    </row>
    <row r="10" spans="1:13" ht="27.75" customHeight="1" x14ac:dyDescent="0.15">
      <c r="A10" s="4"/>
      <c r="C10" s="204">
        <v>3</v>
      </c>
      <c r="D10" s="184" t="s">
        <v>44</v>
      </c>
      <c r="E10" s="185"/>
      <c r="F10" s="206">
        <f t="shared" ref="F10" si="3">H10*3+I10*1</f>
        <v>13</v>
      </c>
      <c r="G10" s="207">
        <v>7</v>
      </c>
      <c r="H10" s="203">
        <v>4</v>
      </c>
      <c r="I10" s="203">
        <v>1</v>
      </c>
      <c r="J10" s="203">
        <v>2</v>
      </c>
      <c r="K10" s="203">
        <v>26</v>
      </c>
      <c r="L10" s="203">
        <v>9</v>
      </c>
      <c r="M10" s="203">
        <f t="shared" ref="M10" si="4">K10-L10</f>
        <v>17</v>
      </c>
    </row>
    <row r="11" spans="1:13" ht="27.75" customHeight="1" x14ac:dyDescent="0.15">
      <c r="A11" s="4"/>
      <c r="C11" s="205"/>
      <c r="D11" s="186"/>
      <c r="E11" s="187"/>
      <c r="F11" s="206"/>
      <c r="G11" s="207"/>
      <c r="H11" s="203"/>
      <c r="I11" s="203"/>
      <c r="J11" s="203"/>
      <c r="K11" s="203"/>
      <c r="L11" s="203"/>
      <c r="M11" s="203"/>
    </row>
    <row r="12" spans="1:13" ht="27.75" customHeight="1" x14ac:dyDescent="0.15">
      <c r="A12" s="4"/>
      <c r="B12" s="5"/>
      <c r="C12" s="204">
        <v>4</v>
      </c>
      <c r="D12" s="184" t="s">
        <v>45</v>
      </c>
      <c r="E12" s="185"/>
      <c r="F12" s="206">
        <f t="shared" ref="F12" si="5">H12*3+I12*1</f>
        <v>9</v>
      </c>
      <c r="G12" s="207">
        <v>7</v>
      </c>
      <c r="H12" s="203">
        <v>3</v>
      </c>
      <c r="I12" s="203">
        <v>0</v>
      </c>
      <c r="J12" s="203">
        <v>4</v>
      </c>
      <c r="K12" s="203">
        <v>8</v>
      </c>
      <c r="L12" s="203">
        <v>21</v>
      </c>
      <c r="M12" s="203">
        <f t="shared" ref="M12" si="6">K12-L12</f>
        <v>-13</v>
      </c>
    </row>
    <row r="13" spans="1:13" ht="27.75" customHeight="1" x14ac:dyDescent="0.15">
      <c r="A13" s="196"/>
      <c r="B13" s="19"/>
      <c r="C13" s="205"/>
      <c r="D13" s="186"/>
      <c r="E13" s="187"/>
      <c r="F13" s="206"/>
      <c r="G13" s="207"/>
      <c r="H13" s="203"/>
      <c r="I13" s="203"/>
      <c r="J13" s="203"/>
      <c r="K13" s="203"/>
      <c r="L13" s="203"/>
      <c r="M13" s="203"/>
    </row>
    <row r="14" spans="1:13" ht="27.75" customHeight="1" x14ac:dyDescent="0.15">
      <c r="A14" s="196"/>
      <c r="B14" s="19"/>
      <c r="C14" s="204">
        <v>5</v>
      </c>
      <c r="D14" s="192" t="s">
        <v>47</v>
      </c>
      <c r="E14" s="193"/>
      <c r="F14" s="206">
        <f t="shared" ref="F14" si="7">H14*3+I14*1</f>
        <v>7</v>
      </c>
      <c r="G14" s="207">
        <v>7</v>
      </c>
      <c r="H14" s="203">
        <v>2</v>
      </c>
      <c r="I14" s="203">
        <v>1</v>
      </c>
      <c r="J14" s="203">
        <v>4</v>
      </c>
      <c r="K14" s="203">
        <v>7</v>
      </c>
      <c r="L14" s="203">
        <v>19</v>
      </c>
      <c r="M14" s="203">
        <f t="shared" ref="M14" si="8">K14-L14</f>
        <v>-12</v>
      </c>
    </row>
    <row r="15" spans="1:13" ht="27.75" customHeight="1" x14ac:dyDescent="0.15">
      <c r="A15" s="4"/>
      <c r="B15" s="5"/>
      <c r="C15" s="205"/>
      <c r="D15" s="194"/>
      <c r="E15" s="195"/>
      <c r="F15" s="206"/>
      <c r="G15" s="207"/>
      <c r="H15" s="203"/>
      <c r="I15" s="203"/>
      <c r="J15" s="203"/>
      <c r="K15" s="203"/>
      <c r="L15" s="203"/>
      <c r="M15" s="203"/>
    </row>
    <row r="16" spans="1:13" ht="27.75" customHeight="1" x14ac:dyDescent="0.15">
      <c r="A16" s="4"/>
      <c r="B16" s="5"/>
      <c r="C16" s="204">
        <v>6</v>
      </c>
      <c r="D16" s="188" t="s">
        <v>34</v>
      </c>
      <c r="E16" s="189"/>
      <c r="F16" s="206">
        <f t="shared" ref="F16" si="9">H16*3+I16*1</f>
        <v>5</v>
      </c>
      <c r="G16" s="207">
        <v>8</v>
      </c>
      <c r="H16" s="203">
        <v>1</v>
      </c>
      <c r="I16" s="203">
        <v>2</v>
      </c>
      <c r="J16" s="203">
        <v>4</v>
      </c>
      <c r="K16" s="203">
        <v>9</v>
      </c>
      <c r="L16" s="203">
        <v>37</v>
      </c>
      <c r="M16" s="203">
        <f t="shared" ref="M16" si="10">K16-L16</f>
        <v>-28</v>
      </c>
    </row>
    <row r="17" spans="1:15" ht="27.75" customHeight="1" x14ac:dyDescent="0.15">
      <c r="A17" s="4"/>
      <c r="C17" s="205"/>
      <c r="D17" s="190"/>
      <c r="E17" s="191"/>
      <c r="F17" s="206"/>
      <c r="G17" s="207"/>
      <c r="H17" s="203"/>
      <c r="I17" s="203"/>
      <c r="J17" s="203"/>
      <c r="K17" s="203"/>
      <c r="L17" s="203"/>
      <c r="M17" s="203"/>
    </row>
    <row r="18" spans="1:15" ht="27.75" customHeight="1" x14ac:dyDescent="0.15">
      <c r="A18" s="4"/>
      <c r="C18" s="204">
        <v>7</v>
      </c>
      <c r="D18" s="192" t="s">
        <v>64</v>
      </c>
      <c r="E18" s="193"/>
      <c r="F18" s="206">
        <f t="shared" ref="F18" si="11">H18*3+I18*1</f>
        <v>4</v>
      </c>
      <c r="G18" s="207">
        <v>7</v>
      </c>
      <c r="H18" s="203">
        <v>1</v>
      </c>
      <c r="I18" s="203">
        <v>1</v>
      </c>
      <c r="J18" s="203">
        <v>5</v>
      </c>
      <c r="K18" s="203">
        <v>4</v>
      </c>
      <c r="L18" s="203">
        <v>16</v>
      </c>
      <c r="M18" s="203">
        <f t="shared" ref="M18" si="12">K18-L18</f>
        <v>-12</v>
      </c>
    </row>
    <row r="19" spans="1:15" ht="27.75" customHeight="1" x14ac:dyDescent="0.15">
      <c r="A19" s="4"/>
      <c r="C19" s="205"/>
      <c r="D19" s="194"/>
      <c r="E19" s="195"/>
      <c r="F19" s="206"/>
      <c r="G19" s="207"/>
      <c r="H19" s="203"/>
      <c r="I19" s="203"/>
      <c r="J19" s="203"/>
      <c r="K19" s="203"/>
      <c r="L19" s="203"/>
      <c r="M19" s="203"/>
    </row>
    <row r="20" spans="1:15" ht="27.75" customHeight="1" x14ac:dyDescent="0.15">
      <c r="C20" s="204">
        <v>8</v>
      </c>
      <c r="D20" s="188" t="s">
        <v>35</v>
      </c>
      <c r="E20" s="189"/>
      <c r="F20" s="206">
        <f t="shared" ref="F20" si="13">H20*3+I20*1</f>
        <v>4</v>
      </c>
      <c r="G20" s="207">
        <v>7</v>
      </c>
      <c r="H20" s="203">
        <v>1</v>
      </c>
      <c r="I20" s="203">
        <v>1</v>
      </c>
      <c r="J20" s="203">
        <v>5</v>
      </c>
      <c r="K20" s="203">
        <v>9</v>
      </c>
      <c r="L20" s="203">
        <v>31</v>
      </c>
      <c r="M20" s="203">
        <f t="shared" ref="M20" si="14">K20-L20</f>
        <v>-22</v>
      </c>
    </row>
    <row r="21" spans="1:15" ht="27.75" customHeight="1" x14ac:dyDescent="0.15">
      <c r="C21" s="205"/>
      <c r="D21" s="190"/>
      <c r="E21" s="191"/>
      <c r="F21" s="206"/>
      <c r="G21" s="207"/>
      <c r="H21" s="203"/>
      <c r="I21" s="203"/>
      <c r="J21" s="203"/>
      <c r="K21" s="203"/>
      <c r="L21" s="203"/>
      <c r="M21" s="203"/>
    </row>
    <row r="22" spans="1:15" s="21" customFormat="1" ht="15" customHeight="1" x14ac:dyDescent="0.15">
      <c r="D22" s="26"/>
      <c r="E22" s="26"/>
      <c r="F22" s="26"/>
      <c r="G22" s="26"/>
      <c r="N22" s="27"/>
      <c r="O22" s="25"/>
    </row>
  </sheetData>
  <mergeCells count="89">
    <mergeCell ref="C20:C21"/>
    <mergeCell ref="D20:E21"/>
    <mergeCell ref="F20:F21"/>
    <mergeCell ref="G20:G21"/>
    <mergeCell ref="H20:H21"/>
    <mergeCell ref="C18:C19"/>
    <mergeCell ref="C16:C17"/>
    <mergeCell ref="H14:H15"/>
    <mergeCell ref="I14:I15"/>
    <mergeCell ref="M16:M17"/>
    <mergeCell ref="I16:I17"/>
    <mergeCell ref="J14:J15"/>
    <mergeCell ref="K14:K15"/>
    <mergeCell ref="L14:L15"/>
    <mergeCell ref="M14:M15"/>
    <mergeCell ref="D16:E17"/>
    <mergeCell ref="F16:F17"/>
    <mergeCell ref="G16:G17"/>
    <mergeCell ref="D18:E19"/>
    <mergeCell ref="F18:F19"/>
    <mergeCell ref="G18:G19"/>
    <mergeCell ref="H18:H19"/>
    <mergeCell ref="I18:I19"/>
    <mergeCell ref="A13:A14"/>
    <mergeCell ref="C14:C15"/>
    <mergeCell ref="C12:C13"/>
    <mergeCell ref="D14:E15"/>
    <mergeCell ref="F12:F13"/>
    <mergeCell ref="D12:E13"/>
    <mergeCell ref="F14:F15"/>
    <mergeCell ref="H16:H17"/>
    <mergeCell ref="L16:L17"/>
    <mergeCell ref="J16:J17"/>
    <mergeCell ref="K16:K17"/>
    <mergeCell ref="G12:G13"/>
    <mergeCell ref="G14:G15"/>
    <mergeCell ref="J12:J13"/>
    <mergeCell ref="K12:K13"/>
    <mergeCell ref="L12:L13"/>
    <mergeCell ref="H12:H13"/>
    <mergeCell ref="I12:I13"/>
    <mergeCell ref="K18:K19"/>
    <mergeCell ref="L18:L19"/>
    <mergeCell ref="M18:M19"/>
    <mergeCell ref="I10:I11"/>
    <mergeCell ref="J10:J11"/>
    <mergeCell ref="K10:K11"/>
    <mergeCell ref="L10:L11"/>
    <mergeCell ref="M10:M11"/>
    <mergeCell ref="J18:J19"/>
    <mergeCell ref="M12:M13"/>
    <mergeCell ref="M20:M21"/>
    <mergeCell ref="L20:L21"/>
    <mergeCell ref="I20:I21"/>
    <mergeCell ref="J20:J21"/>
    <mergeCell ref="K20:K21"/>
    <mergeCell ref="C10:C11"/>
    <mergeCell ref="F8:F9"/>
    <mergeCell ref="G8:G9"/>
    <mergeCell ref="H8:H9"/>
    <mergeCell ref="D8:E9"/>
    <mergeCell ref="D10:E11"/>
    <mergeCell ref="H10:H11"/>
    <mergeCell ref="F10:F11"/>
    <mergeCell ref="G10:G11"/>
    <mergeCell ref="L6:L7"/>
    <mergeCell ref="M6:M7"/>
    <mergeCell ref="H6:H7"/>
    <mergeCell ref="I6:I7"/>
    <mergeCell ref="C8:C9"/>
    <mergeCell ref="C6:C7"/>
    <mergeCell ref="D6:E7"/>
    <mergeCell ref="F6:F7"/>
    <mergeCell ref="G6:G7"/>
    <mergeCell ref="L8:L9"/>
    <mergeCell ref="M8:M9"/>
    <mergeCell ref="I8:I9"/>
    <mergeCell ref="J6:J7"/>
    <mergeCell ref="K6:K7"/>
    <mergeCell ref="J8:J9"/>
    <mergeCell ref="K8:K9"/>
    <mergeCell ref="C2:K2"/>
    <mergeCell ref="C4:C5"/>
    <mergeCell ref="D4:E5"/>
    <mergeCell ref="F4:F5"/>
    <mergeCell ref="G4:G5"/>
    <mergeCell ref="H4:J4"/>
    <mergeCell ref="K4:M4"/>
    <mergeCell ref="L3:M3"/>
  </mergeCells>
  <phoneticPr fontId="1"/>
  <printOptions horizontalCentered="1" verticalCentered="1"/>
  <pageMargins left="0" right="0" top="0" bottom="0" header="0" footer="0"/>
  <pageSetup paperSize="9" scale="87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日程表(43回)</vt:lpstr>
      <vt:lpstr>勝敗表</vt:lpstr>
      <vt:lpstr>順位表</vt:lpstr>
      <vt:lpstr>勝敗表!Print_Area</vt:lpstr>
    </vt:vector>
  </TitlesOfParts>
  <Company>土地改良連合会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安芸支所</dc:creator>
  <cp:lastModifiedBy>pc01</cp:lastModifiedBy>
  <cp:lastPrinted>2018-05-07T17:14:30Z</cp:lastPrinted>
  <dcterms:created xsi:type="dcterms:W3CDTF">2003-01-07T23:34:45Z</dcterms:created>
  <dcterms:modified xsi:type="dcterms:W3CDTF">2019-06-17T03:14:50Z</dcterms:modified>
</cp:coreProperties>
</file>