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85" yWindow="32760" windowWidth="6375" windowHeight="9420" firstSheet="1" activeTab="1"/>
  </bookViews>
  <sheets>
    <sheet name="000000" sheetId="1" state="veryHidden" r:id="rId1"/>
    <sheet name="2023（0703）" sheetId="2" r:id="rId2"/>
    <sheet name="Aグループ" sheetId="3" r:id="rId3"/>
    <sheet name="Bグループ " sheetId="4" r:id="rId4"/>
    <sheet name="成績" sheetId="5" r:id="rId5"/>
    <sheet name="Sheet2" sheetId="6" r:id="rId6"/>
  </sheets>
  <definedNames>
    <definedName name="_xlfn.SUMIFS" hidden="1">#NAME?</definedName>
  </definedNames>
  <calcPr fullCalcOnLoad="1"/>
</workbook>
</file>

<file path=xl/sharedStrings.xml><?xml version="1.0" encoding="utf-8"?>
<sst xmlns="http://schemas.openxmlformats.org/spreadsheetml/2006/main" count="1148" uniqueCount="185">
  <si>
    <t>月／日</t>
  </si>
  <si>
    <t>当番チーム</t>
  </si>
  <si>
    <t>グラウンド</t>
  </si>
  <si>
    <t>キックオフ</t>
  </si>
  <si>
    <t>審判</t>
  </si>
  <si>
    <t>（NO．１）</t>
  </si>
  <si>
    <t>斉藤  治樹</t>
  </si>
  <si>
    <t>大隅  壮行</t>
  </si>
  <si>
    <t>（NO．２）</t>
  </si>
  <si>
    <t>-</t>
  </si>
  <si>
    <t>対 戦 カ ー ド</t>
  </si>
  <si>
    <t>阿波ＦＣ</t>
  </si>
  <si>
    <t>吉野倶楽部</t>
  </si>
  <si>
    <t xml:space="preserve">応神クラブ </t>
  </si>
  <si>
    <t>阿南シニアフットボールクラブ</t>
  </si>
  <si>
    <t xml:space="preserve">小松島OFC </t>
  </si>
  <si>
    <t>オールディーズＦＣ</t>
  </si>
  <si>
    <t>村岡　英治</t>
  </si>
  <si>
    <t>中村　高宏</t>
  </si>
  <si>
    <t>綾野　哲也</t>
  </si>
  <si>
    <t>徳島市シニア サッカークラブ</t>
  </si>
  <si>
    <t>油形  彰</t>
  </si>
  <si>
    <t>高田　恵二</t>
  </si>
  <si>
    <t>渡部　誠</t>
  </si>
  <si>
    <t>Ｚ　　団</t>
  </si>
  <si>
    <t>出張　篤史</t>
  </si>
  <si>
    <t xml:space="preserve">フットボールクラブ　チロリン村 </t>
  </si>
  <si>
    <t>岡崎　哲也</t>
  </si>
  <si>
    <t>乃一  裕二</t>
  </si>
  <si>
    <t>石井シニアフットボールクラブ</t>
  </si>
  <si>
    <t>徳島県庁ＦＣゴールド</t>
  </si>
  <si>
    <t>ＳＣＲ＠ＴＣＨ＋（ｽｸﾗｯﾁﾌﾟﾗｽ）</t>
  </si>
  <si>
    <t>河野　雅昭</t>
  </si>
  <si>
    <t>シニアリーグ長</t>
  </si>
  <si>
    <t>宮倉　義輝</t>
  </si>
  <si>
    <t>脇谷　浩一</t>
  </si>
  <si>
    <t>G</t>
  </si>
  <si>
    <t>渭東クラブ</t>
  </si>
  <si>
    <t>Ｔ・Ｃ・Ｏ・ＳＣ</t>
  </si>
  <si>
    <t>090-8975-2722</t>
  </si>
  <si>
    <t>阿部　浩二</t>
  </si>
  <si>
    <t>高田　佳和</t>
  </si>
  <si>
    <t>川原　孝司</t>
  </si>
  <si>
    <t>Ａ　グループ</t>
  </si>
  <si>
    <t>鳴門クラブ</t>
  </si>
  <si>
    <t>応神クラブ</t>
  </si>
  <si>
    <t>鴨島FC</t>
  </si>
  <si>
    <t>交流戦</t>
  </si>
  <si>
    <t>試合数</t>
  </si>
  <si>
    <t>勝　敗</t>
  </si>
  <si>
    <t>得失点</t>
  </si>
  <si>
    <t>勝点</t>
  </si>
  <si>
    <t>勝</t>
  </si>
  <si>
    <t>分</t>
  </si>
  <si>
    <t>負</t>
  </si>
  <si>
    <t>得</t>
  </si>
  <si>
    <t>失</t>
  </si>
  <si>
    <t>差</t>
  </si>
  <si>
    <t>-</t>
  </si>
  <si>
    <t>-</t>
  </si>
  <si>
    <t>○</t>
  </si>
  <si>
    <t>△</t>
  </si>
  <si>
    <t>●</t>
  </si>
  <si>
    <t>チロリン村</t>
  </si>
  <si>
    <t>オールディーズ</t>
  </si>
  <si>
    <t>B　グループ</t>
  </si>
  <si>
    <t>令和2年1月20日 現在</t>
  </si>
  <si>
    <t>※成績に交流戦は含まない</t>
  </si>
  <si>
    <t>徳島県庁ＦＣゴールド</t>
  </si>
  <si>
    <t>石井シニアフットボールクラブ</t>
  </si>
  <si>
    <t>阿波ＦＣ</t>
  </si>
  <si>
    <t xml:space="preserve">小松島OFC </t>
  </si>
  <si>
    <t>プレフ</t>
  </si>
  <si>
    <t xml:space="preserve">鴨島フットボールクラブ </t>
  </si>
  <si>
    <t>令和２年度　徳島県サッカーシニアリーグ 　成 　績　 表　　Ａ　グループ</t>
  </si>
  <si>
    <t>令和２年度　徳島県サッカーシニアリーグ 　成 　績　 表　　B　グループ</t>
  </si>
  <si>
    <t>佐藤  章仁</t>
  </si>
  <si>
    <t>コロナ</t>
  </si>
  <si>
    <t>雨天グラウンド</t>
  </si>
  <si>
    <t>棄権</t>
  </si>
  <si>
    <t>暫定順位</t>
  </si>
  <si>
    <t>※成績に交流戦は含む</t>
  </si>
  <si>
    <t>FC鳴門</t>
  </si>
  <si>
    <t>吉野倶楽部</t>
  </si>
  <si>
    <t>阿南SFC</t>
  </si>
  <si>
    <t>RED　OLD</t>
  </si>
  <si>
    <t>Z団</t>
  </si>
  <si>
    <t>T.C.O.SC</t>
  </si>
  <si>
    <t>徳島SFC50</t>
  </si>
  <si>
    <t>川友楽</t>
  </si>
  <si>
    <t>SCR＠H+</t>
  </si>
  <si>
    <t>STAR　WEST</t>
  </si>
  <si>
    <t>津田FC</t>
  </si>
  <si>
    <t>吉野川
南岸第２</t>
  </si>
  <si>
    <t>吉野川
南岸第３</t>
  </si>
  <si>
    <t>B</t>
  </si>
  <si>
    <t>A</t>
  </si>
  <si>
    <t>山川総合</t>
  </si>
  <si>
    <t>阿南南部</t>
  </si>
  <si>
    <t>上桜</t>
  </si>
  <si>
    <t>あわぎん</t>
  </si>
  <si>
    <t>川友楽</t>
  </si>
  <si>
    <t>津田クラブ</t>
  </si>
  <si>
    <t>津田クラブ</t>
  </si>
  <si>
    <t>中木　英陽</t>
  </si>
  <si>
    <t>各チーム代表者</t>
  </si>
  <si>
    <t>鳴門クラブ</t>
  </si>
  <si>
    <t>STAR　WEST</t>
  </si>
  <si>
    <t>ＳＣＲ＠ＴＣＨ＋（ｽｸﾗｯﾁﾌﾟﾗｽ）</t>
  </si>
  <si>
    <t>石井シニアフットボールクラブ</t>
  </si>
  <si>
    <t>阿波ＦＣ</t>
  </si>
  <si>
    <t>徳島県庁ＦＣゴールド</t>
  </si>
  <si>
    <t>オールディーズＦＣ</t>
  </si>
  <si>
    <t>渭東クラブ</t>
  </si>
  <si>
    <t xml:space="preserve">小松島OFC </t>
  </si>
  <si>
    <t>あわぎんスポーツガーデン</t>
  </si>
  <si>
    <t>吉野倶楽部</t>
  </si>
  <si>
    <t>RED　OLD</t>
  </si>
  <si>
    <t>徳島市シニア サッカークラブ</t>
  </si>
  <si>
    <t xml:space="preserve">応神クラブ </t>
  </si>
  <si>
    <t>Ｔ・Ｃ・Ｏ・ＳＣ</t>
  </si>
  <si>
    <t>FC鳴門</t>
  </si>
  <si>
    <t>阿南シニアフットボールクラブ</t>
  </si>
  <si>
    <t xml:space="preserve">フットボールクラブ　チロリン村 </t>
  </si>
  <si>
    <t>徳島SFC50</t>
  </si>
  <si>
    <t>藤園　恵志</t>
  </si>
  <si>
    <t>谷崎　進一</t>
  </si>
  <si>
    <t>武市　明人</t>
  </si>
  <si>
    <t>ｼﾆｱﾘｰｸﾞ副委員長</t>
  </si>
  <si>
    <r>
      <t>２０２３年度　徳島県シニアサッカーリーグ</t>
    </r>
    <r>
      <rPr>
        <b/>
        <u val="single"/>
        <sz val="18"/>
        <color indexed="10"/>
        <rFont val="ＭＳ Ｐゴシック"/>
        <family val="3"/>
      </rPr>
      <t>Over４０</t>
    </r>
    <r>
      <rPr>
        <b/>
        <u val="single"/>
        <sz val="18"/>
        <rFont val="ＭＳ Ｐゴシック"/>
        <family val="3"/>
      </rPr>
      <t>日程表</t>
    </r>
  </si>
  <si>
    <t>　★当番・・・・ライン引き他設営準備　　　　　片付け・・・・ライン消し、用具片付け、ゴミ吸い殻道等最終確認</t>
  </si>
  <si>
    <t>0-2</t>
  </si>
  <si>
    <t>2-1</t>
  </si>
  <si>
    <t>1-1</t>
  </si>
  <si>
    <t>3-0</t>
  </si>
  <si>
    <t>3-1</t>
  </si>
  <si>
    <t>1-2</t>
  </si>
  <si>
    <t>0-5</t>
  </si>
  <si>
    <t>2-0</t>
  </si>
  <si>
    <t>0-1</t>
  </si>
  <si>
    <t>2-3</t>
  </si>
  <si>
    <t>4-3</t>
  </si>
  <si>
    <t>〇</t>
  </si>
  <si>
    <t>徳島SFC戦は成績関係なし交流戦とする</t>
  </si>
  <si>
    <t>令和５年度　徳島県サッカーシニアリーグ 　成 　績　 表　　B　グループ</t>
  </si>
  <si>
    <t>3-2</t>
  </si>
  <si>
    <t>5-2</t>
  </si>
  <si>
    <t>渭東クラブ（棄権）</t>
  </si>
  <si>
    <t>8-0</t>
  </si>
  <si>
    <t>2-2</t>
  </si>
  <si>
    <t>4-1</t>
  </si>
  <si>
    <t>棄権</t>
  </si>
  <si>
    <t>0-4</t>
  </si>
  <si>
    <t>1-3</t>
  </si>
  <si>
    <t>0-14</t>
  </si>
  <si>
    <t>1-0</t>
  </si>
  <si>
    <t>9-0</t>
  </si>
  <si>
    <t>ＳＣＲ＠ＴＣＨ＋（ｽｸﾗｯﾁﾌﾟﾗｽ）棄権</t>
  </si>
  <si>
    <t>小松島OFC （棄権）</t>
  </si>
  <si>
    <t>5-0</t>
  </si>
  <si>
    <t>3-3</t>
  </si>
  <si>
    <t>0-3</t>
  </si>
  <si>
    <t>6-0</t>
  </si>
  <si>
    <t>7-0</t>
  </si>
  <si>
    <t>0-8</t>
  </si>
  <si>
    <t>2-6</t>
  </si>
  <si>
    <t>0-0</t>
  </si>
  <si>
    <t>3-4</t>
  </si>
  <si>
    <t>4-0</t>
  </si>
  <si>
    <t>0-6</t>
  </si>
  <si>
    <t>1-4</t>
  </si>
  <si>
    <t>8-1</t>
  </si>
  <si>
    <t>7-6</t>
  </si>
  <si>
    <t>令和５年度　徳島県サッカーシニアリーグ 　成 　績　 表　　Ａ　グループ</t>
  </si>
  <si>
    <t>5-1</t>
  </si>
  <si>
    <t>阿波ＦＣ（棄権）</t>
  </si>
  <si>
    <t>1-5</t>
  </si>
  <si>
    <t>STAR　WEST（棄権）</t>
  </si>
  <si>
    <t>9-1</t>
  </si>
  <si>
    <t>2-4</t>
  </si>
  <si>
    <t>4-2</t>
  </si>
  <si>
    <t>（棄権）プレフ</t>
  </si>
  <si>
    <t>順位</t>
  </si>
  <si>
    <t>9位：応神クラブ　順位なし：プレフ　　Bグループ入替</t>
  </si>
  <si>
    <t>1位：石井FC　　2位：川友楽　　Aグループ入替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</si>
</sst>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quot;#,##0;\-&quot;¥&quot;#,##0"/>
    <numFmt numFmtId="178" formatCode="&quot;¥&quot;#,##0;[Red]\-&quot;¥&quot;#,##0"/>
    <numFmt numFmtId="179" formatCode="0.000"/>
    <numFmt numFmtId="180" formatCode="_(&quot;$&quot;* #,##0.000_);_(&quot;$&quot;* \(#,##0.000\);_(&quot;$&quot;* &quot;-&quot;??_);_(@_)"/>
    <numFmt numFmtId="181" formatCode="#,##0.0;\-#,##0.0"/>
    <numFmt numFmtId="182" formatCode="General_)"/>
    <numFmt numFmtId="183" formatCode="m&quot;月&quot;d&quot;日&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1"/>
      <color indexed="12"/>
      <name val="ＭＳ Ｐゴシック"/>
      <family val="3"/>
    </font>
    <font>
      <sz val="8"/>
      <name val="ＭＳ Ｐゴシック"/>
      <family val="3"/>
    </font>
    <font>
      <b/>
      <u val="single"/>
      <sz val="16"/>
      <name val="ＭＳ Ｐゴシック"/>
      <family val="3"/>
    </font>
    <font>
      <b/>
      <u val="single"/>
      <sz val="18"/>
      <name val="ＭＳ Ｐゴシック"/>
      <family val="3"/>
    </font>
    <font>
      <b/>
      <u val="single"/>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0" tint="-0.24997000396251678"/>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n"/>
      <right style="thin"/>
      <top style="thick"/>
      <bottom style="thin"/>
    </border>
    <border>
      <left>
        <color indexed="63"/>
      </left>
      <right>
        <color indexed="63"/>
      </right>
      <top style="thick"/>
      <bottom style="thin"/>
    </border>
    <border>
      <left style="thin"/>
      <right style="thick"/>
      <top>
        <color indexed="63"/>
      </top>
      <bottom>
        <color indexed="63"/>
      </bottom>
    </border>
    <border>
      <left style="thin"/>
      <right style="thick"/>
      <top style="thick"/>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right style="double"/>
      <top style="thin"/>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style="thin"/>
      <right/>
      <top/>
      <bottom style="thin"/>
    </border>
    <border>
      <left/>
      <right style="double"/>
      <top/>
      <bottom/>
    </border>
    <border>
      <left style="thin"/>
      <right>
        <color indexed="63"/>
      </right>
      <top style="thin"/>
      <bottom style="thin"/>
    </border>
    <border>
      <left style="thin"/>
      <right style="thick"/>
      <top>
        <color indexed="63"/>
      </top>
      <bottom style="thick"/>
    </border>
    <border>
      <left>
        <color indexed="63"/>
      </left>
      <right>
        <color indexed="63"/>
      </right>
      <top>
        <color indexed="63"/>
      </top>
      <bottom style="thick"/>
    </border>
    <border>
      <left style="thin"/>
      <right style="thin"/>
      <top>
        <color indexed="63"/>
      </top>
      <bottom style="thick"/>
    </border>
    <border>
      <left/>
      <right style="double"/>
      <top/>
      <bottom style="thin"/>
    </border>
    <border>
      <left style="thin"/>
      <right style="thin"/>
      <top>
        <color indexed="63"/>
      </top>
      <bottom style="hair"/>
    </border>
    <border>
      <left>
        <color indexed="63"/>
      </left>
      <right>
        <color indexed="63"/>
      </right>
      <top>
        <color indexed="63"/>
      </top>
      <bottom style="hair"/>
    </border>
    <border>
      <left style="thin"/>
      <right style="thick"/>
      <top>
        <color indexed="63"/>
      </top>
      <bottom style="thin"/>
    </border>
    <border>
      <left style="thin"/>
      <right style="thick"/>
      <top style="thin"/>
      <bottom>
        <color indexed="63"/>
      </bottom>
    </border>
    <border>
      <left>
        <color indexed="63"/>
      </left>
      <right>
        <color indexed="63"/>
      </right>
      <top style="hair"/>
      <bottom>
        <color indexed="63"/>
      </bottom>
    </border>
    <border>
      <left style="thin"/>
      <right style="thin"/>
      <top style="hair"/>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thick"/>
    </border>
    <border>
      <left>
        <color indexed="63"/>
      </left>
      <right style="thin"/>
      <top style="thick"/>
      <bottom style="thin"/>
    </border>
    <border>
      <left>
        <color indexed="63"/>
      </left>
      <right style="thin"/>
      <top>
        <color indexed="63"/>
      </top>
      <bottom style="hair"/>
    </border>
    <border>
      <left style="double"/>
      <right style="double"/>
      <top style="thin"/>
      <bottom/>
    </border>
    <border>
      <left style="double"/>
      <right style="double"/>
      <top/>
      <bottom style="thin"/>
    </border>
    <border>
      <left/>
      <right style="medium"/>
      <top style="thin"/>
      <bottom style="thin"/>
    </border>
    <border>
      <left style="medium"/>
      <right style="thin"/>
      <top style="thin"/>
      <bottom/>
    </border>
    <border>
      <left style="medium"/>
      <right style="thin"/>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medium"/>
      <top style="thin"/>
      <bottom/>
    </border>
    <border>
      <left style="thin"/>
      <right style="medium"/>
      <top/>
      <bottom style="thin"/>
    </border>
    <border>
      <left/>
      <right style="medium"/>
      <top style="thin"/>
      <bottom/>
    </border>
    <border>
      <left/>
      <right style="medium"/>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306">
    <xf numFmtId="0" fontId="0" fillId="0" borderId="0" xfId="0" applyAlignment="1">
      <alignment/>
    </xf>
    <xf numFmtId="0" fontId="0" fillId="0" borderId="0" xfId="0" applyAlignment="1">
      <alignment horizontal="center"/>
    </xf>
    <xf numFmtId="0" fontId="0" fillId="0" borderId="0" xfId="0" applyBorder="1" applyAlignment="1">
      <alignment/>
    </xf>
    <xf numFmtId="20" fontId="4" fillId="0" borderId="0" xfId="0" applyNumberFormat="1" applyFont="1" applyFill="1" applyBorder="1" applyAlignment="1">
      <alignment horizontal="center" vertical="center" shrinkToFit="1"/>
    </xf>
    <xf numFmtId="56"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2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32" borderId="12" xfId="0" applyFont="1" applyFill="1" applyBorder="1" applyAlignment="1">
      <alignment horizontal="center" vertical="center"/>
    </xf>
    <xf numFmtId="0" fontId="0" fillId="0" borderId="13" xfId="0" applyBorder="1" applyAlignment="1">
      <alignment horizontal="center" vertical="center"/>
    </xf>
    <xf numFmtId="0" fontId="4" fillId="32" borderId="14" xfId="0" applyFont="1" applyFill="1" applyBorder="1" applyAlignment="1">
      <alignment horizontal="center" vertical="center"/>
    </xf>
    <xf numFmtId="0" fontId="0" fillId="0" borderId="13" xfId="0" applyFont="1" applyBorder="1" applyAlignment="1">
      <alignment horizontal="center" vertical="center"/>
    </xf>
    <xf numFmtId="0" fontId="4" fillId="0" borderId="13" xfId="0" applyFont="1" applyFill="1" applyBorder="1" applyAlignment="1">
      <alignment horizontal="center" vertical="center"/>
    </xf>
    <xf numFmtId="0" fontId="0" fillId="0" borderId="0" xfId="0" applyBorder="1" applyAlignment="1">
      <alignment horizontal="center" vertical="center"/>
    </xf>
    <xf numFmtId="20" fontId="4" fillId="33" borderId="0" xfId="0" applyNumberFormat="1" applyFont="1" applyFill="1" applyBorder="1" applyAlignment="1">
      <alignment horizontal="center" vertical="center"/>
    </xf>
    <xf numFmtId="0" fontId="0" fillId="0" borderId="15" xfId="0"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20" fontId="4" fillId="33" borderId="17" xfId="0" applyNumberFormat="1" applyFont="1" applyFill="1" applyBorder="1" applyAlignment="1">
      <alignment horizontal="center" vertical="center"/>
    </xf>
    <xf numFmtId="0" fontId="0"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shrinkToFit="1"/>
    </xf>
    <xf numFmtId="0" fontId="0" fillId="33"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7" fillId="0" borderId="0" xfId="0" applyFont="1" applyBorder="1" applyAlignment="1">
      <alignment horizontal="center" vertical="center"/>
    </xf>
    <xf numFmtId="31" fontId="0" fillId="0" borderId="0" xfId="0" applyNumberFormat="1" applyAlignment="1">
      <alignment horizont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7"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shrinkToFit="1"/>
    </xf>
    <xf numFmtId="49" fontId="0" fillId="0" borderId="0" xfId="0" applyNumberFormat="1" applyBorder="1" applyAlignment="1">
      <alignment horizontal="center" vertical="center"/>
    </xf>
    <xf numFmtId="0" fontId="0" fillId="0" borderId="30" xfId="0" applyBorder="1" applyAlignment="1">
      <alignment horizontal="center" vertical="center"/>
    </xf>
    <xf numFmtId="49" fontId="0" fillId="33" borderId="23" xfId="0" applyNumberFormat="1" applyFill="1" applyBorder="1" applyAlignment="1">
      <alignment horizontal="center" vertical="center"/>
    </xf>
    <xf numFmtId="0" fontId="0" fillId="33" borderId="29" xfId="0" applyFill="1" applyBorder="1" applyAlignment="1">
      <alignment horizontal="center" vertical="center" shrinkToFit="1"/>
    </xf>
    <xf numFmtId="0" fontId="0" fillId="33" borderId="19"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0" xfId="0" applyFill="1" applyBorder="1" applyAlignment="1">
      <alignment horizontal="center" vertical="center"/>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0" fontId="48" fillId="0" borderId="0" xfId="0" applyFont="1" applyBorder="1" applyAlignment="1">
      <alignment horizontal="center" vertical="center"/>
    </xf>
    <xf numFmtId="20" fontId="4" fillId="33" borderId="18" xfId="0" applyNumberFormat="1" applyFont="1" applyFill="1" applyBorder="1" applyAlignment="1">
      <alignment horizontal="center" vertical="center"/>
    </xf>
    <xf numFmtId="20" fontId="4" fillId="33" borderId="16" xfId="0" applyNumberFormat="1" applyFont="1" applyFill="1" applyBorder="1" applyAlignment="1">
      <alignment horizontal="center" vertical="center"/>
    </xf>
    <xf numFmtId="20" fontId="0" fillId="0" borderId="0" xfId="0" applyNumberFormat="1" applyFont="1" applyFill="1" applyBorder="1" applyAlignment="1" quotePrefix="1">
      <alignment vertical="center" textRotation="255"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5" xfId="0" applyBorder="1" applyAlignment="1">
      <alignment horizontal="center"/>
    </xf>
    <xf numFmtId="0" fontId="0" fillId="0" borderId="15" xfId="0" applyFill="1" applyBorder="1" applyAlignment="1">
      <alignment horizontal="center" vertical="center"/>
    </xf>
    <xf numFmtId="0" fontId="9" fillId="0" borderId="15" xfId="0" applyFont="1" applyBorder="1" applyAlignment="1">
      <alignment/>
    </xf>
    <xf numFmtId="0" fontId="9" fillId="0" borderId="0" xfId="0" applyFont="1" applyAlignment="1">
      <alignment/>
    </xf>
    <xf numFmtId="0" fontId="0" fillId="0" borderId="15" xfId="0" applyFont="1" applyBorder="1" applyAlignment="1">
      <alignment horizontal="center" vertical="center"/>
    </xf>
    <xf numFmtId="0" fontId="9" fillId="0" borderId="0" xfId="0" applyFont="1" applyBorder="1" applyAlignment="1">
      <alignment/>
    </xf>
    <xf numFmtId="0" fontId="0" fillId="0" borderId="15" xfId="0" applyFont="1" applyFill="1" applyBorder="1" applyAlignment="1">
      <alignment horizontal="center" vertical="center"/>
    </xf>
    <xf numFmtId="0" fontId="0" fillId="0" borderId="0" xfId="0" applyFill="1" applyBorder="1" applyAlignment="1">
      <alignment horizontal="center" vertical="center"/>
    </xf>
    <xf numFmtId="0" fontId="9" fillId="0" borderId="31" xfId="0" applyFont="1" applyBorder="1" applyAlignment="1">
      <alignment/>
    </xf>
    <xf numFmtId="0" fontId="9" fillId="0" borderId="20" xfId="0" applyFont="1" applyBorder="1" applyAlignment="1">
      <alignment/>
    </xf>
    <xf numFmtId="0" fontId="9" fillId="0" borderId="15" xfId="0" applyFont="1" applyBorder="1" applyAlignment="1">
      <alignment/>
    </xf>
    <xf numFmtId="0" fontId="0" fillId="0" borderId="13" xfId="0" applyBorder="1" applyAlignment="1">
      <alignment/>
    </xf>
    <xf numFmtId="0" fontId="0" fillId="33" borderId="0" xfId="0" applyFont="1" applyFill="1" applyBorder="1" applyAlignment="1">
      <alignment horizontal="center" vertical="center" shrinkToFit="1"/>
    </xf>
    <xf numFmtId="20" fontId="0" fillId="33" borderId="0" xfId="0" applyNumberFormat="1" applyFont="1" applyFill="1" applyBorder="1" applyAlignment="1" quotePrefix="1">
      <alignment vertical="center" textRotation="255" shrinkToFit="1"/>
    </xf>
    <xf numFmtId="0" fontId="0" fillId="33" borderId="19" xfId="0" applyFont="1" applyFill="1" applyBorder="1" applyAlignment="1">
      <alignment horizontal="center" vertical="center" shrinkToFit="1"/>
    </xf>
    <xf numFmtId="20" fontId="0" fillId="33" borderId="0" xfId="0" applyNumberFormat="1" applyFont="1" applyFill="1" applyBorder="1" applyAlignment="1" quotePrefix="1">
      <alignment horizontal="center" vertical="center" shrinkToFit="1"/>
    </xf>
    <xf numFmtId="0" fontId="0" fillId="33" borderId="23" xfId="0" applyFont="1" applyFill="1" applyBorder="1" applyAlignment="1">
      <alignment horizontal="center" vertical="center" shrinkToFit="1"/>
    </xf>
    <xf numFmtId="0" fontId="0" fillId="0" borderId="32" xfId="0"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xf>
    <xf numFmtId="56" fontId="7" fillId="0" borderId="0" xfId="0" applyNumberFormat="1" applyFont="1" applyBorder="1" applyAlignment="1">
      <alignment horizontal="center" vertical="center"/>
    </xf>
    <xf numFmtId="56" fontId="7" fillId="0" borderId="0" xfId="0" applyNumberFormat="1" applyFont="1" applyFill="1" applyBorder="1" applyAlignment="1">
      <alignment horizontal="center" vertical="center"/>
    </xf>
    <xf numFmtId="0" fontId="7" fillId="0" borderId="19" xfId="0" applyFont="1" applyBorder="1" applyAlignment="1">
      <alignment vertical="center"/>
    </xf>
    <xf numFmtId="0" fontId="10" fillId="0" borderId="0" xfId="0" applyFont="1" applyAlignment="1">
      <alignment horizontal="center"/>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4" fillId="0" borderId="0" xfId="0" applyFont="1" applyBorder="1" applyAlignment="1">
      <alignment horizontal="center" vertical="center"/>
    </xf>
    <xf numFmtId="0" fontId="0" fillId="33" borderId="26" xfId="0" applyFill="1" applyBorder="1" applyAlignment="1">
      <alignment horizontal="center" vertical="center"/>
    </xf>
    <xf numFmtId="0" fontId="0" fillId="33" borderId="0" xfId="0" applyFill="1" applyBorder="1" applyAlignment="1">
      <alignment horizontal="center" vertical="center"/>
    </xf>
    <xf numFmtId="0" fontId="0" fillId="33" borderId="27" xfId="0" applyFill="1" applyBorder="1" applyAlignment="1">
      <alignment horizontal="center" vertical="center"/>
    </xf>
    <xf numFmtId="0" fontId="48" fillId="0" borderId="26" xfId="0" applyFont="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9" xfId="0" applyFill="1" applyBorder="1" applyAlignment="1">
      <alignment horizontal="center" vertical="center"/>
    </xf>
    <xf numFmtId="0" fontId="0" fillId="33" borderId="19" xfId="0" applyFill="1" applyBorder="1" applyAlignment="1">
      <alignment horizontal="center" vertical="center"/>
    </xf>
    <xf numFmtId="0" fontId="0" fillId="33" borderId="28" xfId="0" applyFill="1" applyBorder="1" applyAlignment="1">
      <alignment horizontal="center" vertical="center"/>
    </xf>
    <xf numFmtId="0" fontId="0" fillId="33" borderId="24" xfId="0" applyFill="1" applyBorder="1" applyAlignment="1">
      <alignment/>
    </xf>
    <xf numFmtId="0" fontId="0" fillId="33" borderId="0" xfId="0" applyFill="1" applyAlignment="1">
      <alignment/>
    </xf>
    <xf numFmtId="0" fontId="0" fillId="33" borderId="25" xfId="0" applyFill="1" applyBorder="1" applyAlignment="1">
      <alignment horizontal="center" vertical="center"/>
    </xf>
    <xf numFmtId="0" fontId="0" fillId="33" borderId="35" xfId="0" applyFill="1" applyBorder="1" applyAlignment="1">
      <alignment horizontal="center" vertical="center"/>
    </xf>
    <xf numFmtId="0" fontId="0" fillId="33" borderId="22" xfId="0" applyFill="1" applyBorder="1" applyAlignment="1">
      <alignment horizontal="center" vertical="center" shrinkToFit="1"/>
    </xf>
    <xf numFmtId="49" fontId="0" fillId="33" borderId="0" xfId="0" applyNumberFormat="1" applyFill="1" applyBorder="1" applyAlignment="1">
      <alignment horizontal="center" vertical="center"/>
    </xf>
    <xf numFmtId="0" fontId="0" fillId="33" borderId="30" xfId="0" applyFill="1" applyBorder="1" applyAlignment="1">
      <alignment horizontal="center" vertical="center"/>
    </xf>
    <xf numFmtId="56" fontId="0" fillId="33" borderId="0" xfId="0" applyNumberFormat="1" applyFont="1" applyFill="1" applyBorder="1" applyAlignment="1" quotePrefix="1">
      <alignment horizontal="center" vertical="center" shrinkToFit="1"/>
    </xf>
    <xf numFmtId="20" fontId="0" fillId="33" borderId="19" xfId="0" applyNumberFormat="1" applyFont="1" applyFill="1" applyBorder="1" applyAlignment="1" quotePrefix="1">
      <alignment horizontal="center" vertical="center" shrinkToFit="1"/>
    </xf>
    <xf numFmtId="56" fontId="0" fillId="33" borderId="19" xfId="0" applyNumberFormat="1" applyFont="1" applyFill="1" applyBorder="1" applyAlignment="1" quotePrefix="1">
      <alignment horizontal="center" vertical="center" shrinkToFit="1"/>
    </xf>
    <xf numFmtId="20" fontId="0" fillId="33" borderId="23" xfId="0" applyNumberFormat="1" applyFont="1" applyFill="1" applyBorder="1" applyAlignment="1">
      <alignment horizontal="center" vertical="center" shrinkToFit="1"/>
    </xf>
    <xf numFmtId="20" fontId="0" fillId="33" borderId="19" xfId="0" applyNumberFormat="1" applyFont="1" applyFill="1" applyBorder="1" applyAlignment="1">
      <alignment horizontal="center" vertical="center" shrinkToFit="1"/>
    </xf>
    <xf numFmtId="20" fontId="4" fillId="33" borderId="34" xfId="0" applyNumberFormat="1" applyFont="1" applyFill="1" applyBorder="1" applyAlignment="1">
      <alignment horizontal="center" vertical="center"/>
    </xf>
    <xf numFmtId="20" fontId="0" fillId="33" borderId="23" xfId="0" applyNumberFormat="1" applyFont="1" applyFill="1" applyBorder="1" applyAlignment="1" quotePrefix="1">
      <alignment horizontal="center" vertical="center" shrinkToFit="1"/>
    </xf>
    <xf numFmtId="0" fontId="0" fillId="33" borderId="22" xfId="0" applyFill="1" applyBorder="1" applyAlignment="1">
      <alignment horizontal="center" vertical="center"/>
    </xf>
    <xf numFmtId="20" fontId="4" fillId="33" borderId="36" xfId="0" applyNumberFormat="1"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6" xfId="0" applyFont="1" applyFill="1" applyBorder="1" applyAlignment="1">
      <alignment horizontal="center" vertical="center"/>
    </xf>
    <xf numFmtId="0" fontId="4" fillId="0" borderId="38" xfId="0" applyFont="1" applyFill="1" applyBorder="1" applyAlignment="1">
      <alignment horizontal="center" vertical="center"/>
    </xf>
    <xf numFmtId="0" fontId="5" fillId="33" borderId="34" xfId="0" applyFont="1" applyFill="1" applyBorder="1" applyAlignment="1">
      <alignment horizontal="center" vertical="center" wrapText="1"/>
    </xf>
    <xf numFmtId="0" fontId="6" fillId="33" borderId="18"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20" fontId="4" fillId="37" borderId="17" xfId="0" applyNumberFormat="1" applyFont="1" applyFill="1" applyBorder="1" applyAlignment="1">
      <alignment horizontal="center" vertical="center"/>
    </xf>
    <xf numFmtId="20" fontId="4" fillId="37" borderId="18" xfId="0" applyNumberFormat="1" applyFont="1" applyFill="1" applyBorder="1" applyAlignment="1">
      <alignment horizontal="center" vertical="center"/>
    </xf>
    <xf numFmtId="20" fontId="4" fillId="37" borderId="16" xfId="0" applyNumberFormat="1" applyFont="1" applyFill="1" applyBorder="1" applyAlignment="1">
      <alignment horizontal="center" vertical="center"/>
    </xf>
    <xf numFmtId="20" fontId="4" fillId="37" borderId="34" xfId="0" applyNumberFormat="1" applyFont="1" applyFill="1" applyBorder="1" applyAlignment="1">
      <alignment horizontal="center" vertical="center"/>
    </xf>
    <xf numFmtId="20" fontId="4" fillId="37" borderId="17" xfId="0" applyNumberFormat="1" applyFont="1" applyFill="1" applyBorder="1" applyAlignment="1" quotePrefix="1">
      <alignment horizontal="center" vertical="center"/>
    </xf>
    <xf numFmtId="20" fontId="4" fillId="24" borderId="17" xfId="0" applyNumberFormat="1" applyFont="1" applyFill="1" applyBorder="1" applyAlignment="1">
      <alignment horizontal="center" vertical="center"/>
    </xf>
    <xf numFmtId="20" fontId="4" fillId="24" borderId="18" xfId="0" applyNumberFormat="1" applyFont="1" applyFill="1" applyBorder="1" applyAlignment="1">
      <alignment horizontal="center" vertical="center"/>
    </xf>
    <xf numFmtId="20" fontId="4" fillId="24" borderId="16" xfId="0" applyNumberFormat="1" applyFont="1" applyFill="1" applyBorder="1" applyAlignment="1">
      <alignment horizontal="center" vertical="center"/>
    </xf>
    <xf numFmtId="20" fontId="4" fillId="24" borderId="17" xfId="0" applyNumberFormat="1" applyFont="1" applyFill="1" applyBorder="1" applyAlignment="1" quotePrefix="1">
      <alignment horizontal="center" vertical="center"/>
    </xf>
    <xf numFmtId="20" fontId="4" fillId="24" borderId="36"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xf>
    <xf numFmtId="0" fontId="4" fillId="0" borderId="38" xfId="0" applyFont="1" applyBorder="1" applyAlignment="1">
      <alignment horizontal="center" vertical="center"/>
    </xf>
    <xf numFmtId="0" fontId="4" fillId="0" borderId="38" xfId="0" applyFont="1" applyBorder="1" applyAlignment="1">
      <alignment/>
    </xf>
    <xf numFmtId="0" fontId="4" fillId="33" borderId="13" xfId="0" applyFont="1" applyFill="1" applyBorder="1" applyAlignment="1">
      <alignment horizontal="center" vertical="center"/>
    </xf>
    <xf numFmtId="0" fontId="4" fillId="0" borderId="39" xfId="0" applyFont="1" applyBorder="1" applyAlignment="1">
      <alignment horizontal="center" vertical="center"/>
    </xf>
    <xf numFmtId="0" fontId="4" fillId="0" borderId="39" xfId="0" applyFont="1" applyBorder="1" applyAlignment="1">
      <alignment/>
    </xf>
    <xf numFmtId="0" fontId="6" fillId="0" borderId="0" xfId="0" applyFont="1" applyAlignment="1">
      <alignment/>
    </xf>
    <xf numFmtId="20" fontId="49" fillId="33" borderId="0" xfId="0" applyNumberFormat="1" applyFont="1" applyFill="1" applyBorder="1" applyAlignment="1" quotePrefix="1">
      <alignment horizontal="center" vertical="center" shrinkToFit="1"/>
    </xf>
    <xf numFmtId="0" fontId="0" fillId="15" borderId="22" xfId="0" applyFill="1" applyBorder="1" applyAlignment="1">
      <alignment horizontal="center" vertical="center"/>
    </xf>
    <xf numFmtId="49" fontId="0" fillId="15" borderId="23" xfId="0" applyNumberFormat="1" applyFill="1" applyBorder="1" applyAlignment="1">
      <alignment horizontal="center" vertical="center"/>
    </xf>
    <xf numFmtId="0" fontId="0" fillId="15" borderId="24" xfId="0" applyFill="1" applyBorder="1" applyAlignment="1">
      <alignment horizontal="center" vertical="center"/>
    </xf>
    <xf numFmtId="0" fontId="0" fillId="15" borderId="26" xfId="0" applyFill="1" applyBorder="1" applyAlignment="1">
      <alignment horizontal="center" vertical="center"/>
    </xf>
    <xf numFmtId="0" fontId="0" fillId="15" borderId="0" xfId="0" applyFill="1" applyBorder="1" applyAlignment="1">
      <alignment horizontal="center" vertical="center"/>
    </xf>
    <xf numFmtId="0" fontId="0" fillId="15" borderId="27" xfId="0" applyFill="1" applyBorder="1" applyAlignment="1">
      <alignment horizontal="center" vertical="center"/>
    </xf>
    <xf numFmtId="0" fontId="0" fillId="15" borderId="29" xfId="0" applyFill="1" applyBorder="1" applyAlignment="1">
      <alignment horizontal="center" vertical="center"/>
    </xf>
    <xf numFmtId="0" fontId="0" fillId="15" borderId="19" xfId="0" applyFill="1" applyBorder="1" applyAlignment="1">
      <alignment horizontal="center" vertical="center"/>
    </xf>
    <xf numFmtId="0" fontId="0" fillId="15" borderId="28" xfId="0" applyFill="1" applyBorder="1" applyAlignment="1">
      <alignment horizontal="center" vertical="center"/>
    </xf>
    <xf numFmtId="0" fontId="0" fillId="15" borderId="0" xfId="0" applyFill="1" applyAlignment="1">
      <alignment/>
    </xf>
    <xf numFmtId="0" fontId="49" fillId="33" borderId="17" xfId="0" applyFont="1" applyFill="1" applyBorder="1" applyAlignment="1">
      <alignment horizontal="center" vertical="center"/>
    </xf>
    <xf numFmtId="20" fontId="0" fillId="33" borderId="37" xfId="0" applyNumberFormat="1" applyFont="1" applyFill="1" applyBorder="1" applyAlignment="1" quotePrefix="1">
      <alignment horizontal="center" vertical="center" shrinkToFit="1"/>
    </xf>
    <xf numFmtId="0" fontId="0" fillId="38" borderId="22" xfId="0" applyFill="1" applyBorder="1" applyAlignment="1">
      <alignment horizontal="center" vertical="center"/>
    </xf>
    <xf numFmtId="49" fontId="0" fillId="38" borderId="23" xfId="0" applyNumberFormat="1" applyFill="1" applyBorder="1" applyAlignment="1">
      <alignment horizontal="center" vertical="center"/>
    </xf>
    <xf numFmtId="0" fontId="0" fillId="38" borderId="24" xfId="0" applyFill="1" applyBorder="1" applyAlignment="1">
      <alignment horizontal="center" vertical="center"/>
    </xf>
    <xf numFmtId="0" fontId="0" fillId="38" borderId="26" xfId="0" applyFill="1" applyBorder="1" applyAlignment="1">
      <alignment horizontal="center" vertical="center"/>
    </xf>
    <xf numFmtId="0" fontId="0" fillId="38" borderId="0" xfId="0" applyFill="1" applyBorder="1" applyAlignment="1">
      <alignment horizontal="center" vertical="center"/>
    </xf>
    <xf numFmtId="0" fontId="0" fillId="38" borderId="27" xfId="0" applyFill="1" applyBorder="1" applyAlignment="1">
      <alignment horizontal="center" vertical="center"/>
    </xf>
    <xf numFmtId="0" fontId="0" fillId="38" borderId="0" xfId="0" applyFill="1" applyAlignment="1">
      <alignment/>
    </xf>
    <xf numFmtId="0" fontId="49" fillId="34" borderId="0" xfId="0" applyFont="1" applyFill="1" applyBorder="1" applyAlignment="1">
      <alignment horizontal="center" vertical="center" shrinkToFit="1"/>
    </xf>
    <xf numFmtId="56" fontId="0" fillId="33" borderId="23" xfId="0" applyNumberFormat="1" applyFont="1" applyFill="1" applyBorder="1" applyAlignment="1" quotePrefix="1">
      <alignment horizontal="center" vertical="center" shrinkToFit="1"/>
    </xf>
    <xf numFmtId="0" fontId="0" fillId="34" borderId="18" xfId="0" applyFont="1" applyFill="1" applyBorder="1" applyAlignment="1">
      <alignment horizontal="center" vertical="center"/>
    </xf>
    <xf numFmtId="0" fontId="0" fillId="33" borderId="22" xfId="0" applyFill="1" applyBorder="1" applyAlignment="1">
      <alignment horizontal="center" vertical="center"/>
    </xf>
    <xf numFmtId="0" fontId="0" fillId="33" borderId="29" xfId="0" applyFill="1" applyBorder="1" applyAlignment="1">
      <alignment horizontal="center" vertical="center"/>
    </xf>
    <xf numFmtId="0" fontId="0" fillId="33" borderId="24" xfId="0" applyFill="1" applyBorder="1" applyAlignment="1">
      <alignment horizontal="center" vertical="center"/>
    </xf>
    <xf numFmtId="0" fontId="0" fillId="33" borderId="28" xfId="0" applyFill="1" applyBorder="1" applyAlignment="1">
      <alignment horizontal="center" vertical="center"/>
    </xf>
    <xf numFmtId="20" fontId="0" fillId="33" borderId="33" xfId="0" applyNumberFormat="1" applyFont="1" applyFill="1" applyBorder="1" applyAlignment="1" quotePrefix="1">
      <alignment horizontal="center" vertical="center" shrinkToFit="1"/>
    </xf>
    <xf numFmtId="20" fontId="49" fillId="33" borderId="23" xfId="0" applyNumberFormat="1" applyFont="1" applyFill="1" applyBorder="1" applyAlignment="1" quotePrefix="1">
      <alignment horizontal="center" vertical="center" shrinkToFit="1"/>
    </xf>
    <xf numFmtId="56" fontId="49" fillId="33" borderId="0" xfId="0" applyNumberFormat="1" applyFont="1" applyFill="1" applyBorder="1" applyAlignment="1" quotePrefix="1">
      <alignment horizontal="center" vertical="center" shrinkToFit="1"/>
    </xf>
    <xf numFmtId="20" fontId="49" fillId="33" borderId="19" xfId="0" applyNumberFormat="1" applyFont="1" applyFill="1" applyBorder="1" applyAlignment="1" quotePrefix="1">
      <alignment horizontal="center" vertical="center" shrinkToFit="1"/>
    </xf>
    <xf numFmtId="0" fontId="6" fillId="33" borderId="16"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6" fillId="33" borderId="40" xfId="0" applyFont="1" applyFill="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36" xfId="0" applyFont="1" applyFill="1" applyBorder="1" applyAlignment="1">
      <alignment horizontal="center" vertical="center" wrapText="1" shrinkToFit="1"/>
    </xf>
    <xf numFmtId="0" fontId="6" fillId="33" borderId="41" xfId="0" applyFont="1" applyFill="1" applyBorder="1" applyAlignment="1">
      <alignment horizontal="center" vertical="center" wrapText="1" shrinkToFi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18" xfId="0" applyFont="1" applyFill="1" applyBorder="1" applyAlignment="1">
      <alignment horizontal="center" vertical="center" wrapText="1"/>
    </xf>
    <xf numFmtId="56" fontId="7" fillId="33" borderId="42" xfId="0" applyNumberFormat="1"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6" fillId="33" borderId="16"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56" fontId="7" fillId="33" borderId="43" xfId="0" applyNumberFormat="1" applyFont="1" applyFill="1" applyBorder="1" applyAlignment="1">
      <alignment horizontal="center" vertical="center"/>
    </xf>
    <xf numFmtId="56" fontId="7" fillId="33" borderId="44" xfId="0" applyNumberFormat="1" applyFont="1" applyFill="1" applyBorder="1" applyAlignment="1">
      <alignment horizontal="center" vertical="center"/>
    </xf>
    <xf numFmtId="0" fontId="6" fillId="33" borderId="24" xfId="0" applyFont="1" applyFill="1" applyBorder="1" applyAlignment="1">
      <alignment horizontal="center" vertical="center" wrapText="1" shrinkToFit="1"/>
    </xf>
    <xf numFmtId="0" fontId="6" fillId="33" borderId="27" xfId="0" applyFont="1" applyFill="1" applyBorder="1" applyAlignment="1">
      <alignment horizontal="center" vertical="center" wrapText="1" shrinkToFit="1"/>
    </xf>
    <xf numFmtId="0" fontId="6" fillId="33" borderId="28" xfId="0" applyFont="1" applyFill="1" applyBorder="1" applyAlignment="1">
      <alignment horizontal="center" vertical="center" wrapText="1" shrinkToFit="1"/>
    </xf>
    <xf numFmtId="0" fontId="6" fillId="33" borderId="34" xfId="0" applyFont="1" applyFill="1" applyBorder="1" applyAlignment="1">
      <alignment horizontal="center" vertical="center" wrapText="1" shrinkToFit="1"/>
    </xf>
    <xf numFmtId="56" fontId="7" fillId="33" borderId="45" xfId="0" applyNumberFormat="1" applyFont="1" applyFill="1" applyBorder="1" applyAlignment="1">
      <alignment horizontal="center" vertical="center"/>
    </xf>
    <xf numFmtId="0" fontId="5" fillId="33" borderId="18" xfId="0" applyFont="1" applyFill="1" applyBorder="1" applyAlignment="1">
      <alignment horizontal="center" vertical="center" wrapText="1"/>
    </xf>
    <xf numFmtId="0" fontId="11" fillId="0" borderId="0" xfId="0" applyFont="1" applyAlignment="1">
      <alignment horizontal="center"/>
    </xf>
    <xf numFmtId="0" fontId="6" fillId="0" borderId="0" xfId="0" applyFont="1" applyFill="1" applyBorder="1" applyAlignment="1">
      <alignment horizontal="center" vertical="center" shrinkToFit="1"/>
    </xf>
    <xf numFmtId="0" fontId="4" fillId="32" borderId="12" xfId="0" applyFont="1" applyFill="1" applyBorder="1" applyAlignment="1">
      <alignment horizontal="center" vertical="center"/>
    </xf>
    <xf numFmtId="0" fontId="4" fillId="32" borderId="46" xfId="0" applyFont="1" applyFill="1" applyBorder="1" applyAlignment="1">
      <alignment horizontal="center" vertical="center"/>
    </xf>
    <xf numFmtId="0" fontId="6" fillId="33" borderId="47" xfId="0" applyFont="1" applyFill="1" applyBorder="1" applyAlignment="1">
      <alignment horizontal="center" vertical="center" wrapText="1" shrinkToFit="1"/>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xf>
    <xf numFmtId="58"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15" borderId="15" xfId="0" applyFill="1" applyBorder="1" applyAlignment="1">
      <alignment horizontal="center" vertical="center" wrapText="1" shrinkToFit="1"/>
    </xf>
    <xf numFmtId="0" fontId="0" fillId="15" borderId="16" xfId="0" applyFill="1" applyBorder="1" applyAlignment="1">
      <alignment horizontal="center" vertical="center" wrapText="1"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33" borderId="53" xfId="0" applyFill="1" applyBorder="1" applyAlignment="1">
      <alignment horizontal="center" vertical="center" shrinkToFit="1"/>
    </xf>
    <xf numFmtId="0" fontId="0" fillId="33" borderId="54" xfId="0" applyFill="1" applyBorder="1" applyAlignment="1">
      <alignment horizontal="center" vertical="center" shrinkToFit="1"/>
    </xf>
    <xf numFmtId="0" fontId="0" fillId="33" borderId="55" xfId="0" applyFill="1" applyBorder="1" applyAlignment="1">
      <alignment horizontal="center" vertical="center" shrinkToFit="1"/>
    </xf>
    <xf numFmtId="0" fontId="0" fillId="33" borderId="56" xfId="0" applyFill="1" applyBorder="1" applyAlignment="1">
      <alignment horizontal="center" vertical="center" shrinkToFit="1"/>
    </xf>
    <xf numFmtId="0" fontId="0" fillId="33" borderId="57" xfId="0" applyFill="1" applyBorder="1" applyAlignment="1">
      <alignment horizontal="center" vertical="center" shrinkToFit="1"/>
    </xf>
    <xf numFmtId="0" fontId="0" fillId="33" borderId="58" xfId="0" applyFill="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48" fillId="0" borderId="24" xfId="0" applyFont="1" applyBorder="1" applyAlignment="1">
      <alignment horizontal="center" vertical="center"/>
    </xf>
    <xf numFmtId="0" fontId="48" fillId="0" borderId="28" xfId="0" applyFont="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15" borderId="16" xfId="0" applyFont="1" applyFill="1" applyBorder="1" applyAlignment="1">
      <alignment horizontal="center" vertical="center"/>
    </xf>
    <xf numFmtId="0" fontId="0" fillId="15" borderId="18" xfId="0" applyFont="1" applyFill="1" applyBorder="1" applyAlignment="1">
      <alignment horizontal="center" vertical="center"/>
    </xf>
    <xf numFmtId="0" fontId="0" fillId="15" borderId="53" xfId="0" applyFill="1" applyBorder="1" applyAlignment="1">
      <alignment horizontal="center" vertical="center"/>
    </xf>
    <xf numFmtId="0" fontId="0" fillId="15" borderId="54" xfId="0" applyFill="1" applyBorder="1" applyAlignment="1">
      <alignment horizontal="center" vertical="center"/>
    </xf>
    <xf numFmtId="0" fontId="0" fillId="15" borderId="55" xfId="0" applyFill="1" applyBorder="1" applyAlignment="1">
      <alignment horizontal="center" vertical="center"/>
    </xf>
    <xf numFmtId="0" fontId="0" fillId="15" borderId="56" xfId="0" applyFill="1" applyBorder="1" applyAlignment="1">
      <alignment horizontal="center" vertical="center"/>
    </xf>
    <xf numFmtId="0" fontId="0" fillId="15" borderId="57" xfId="0" applyFill="1" applyBorder="1" applyAlignment="1">
      <alignment horizontal="center" vertical="center"/>
    </xf>
    <xf numFmtId="0" fontId="0" fillId="15" borderId="58" xfId="0" applyFill="1" applyBorder="1" applyAlignment="1">
      <alignment horizontal="center" vertical="center"/>
    </xf>
    <xf numFmtId="0" fontId="0" fillId="0" borderId="31"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0" fillId="33" borderId="0" xfId="0" applyFill="1" applyAlignment="1">
      <alignment horizont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6" xfId="0" applyBorder="1" applyAlignment="1">
      <alignment horizontal="center" vertical="center"/>
    </xf>
    <xf numFmtId="0" fontId="7" fillId="0" borderId="3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25" xfId="0" applyBorder="1" applyAlignment="1">
      <alignment horizontal="center" vertical="center" shrinkToFit="1"/>
    </xf>
    <xf numFmtId="0" fontId="0" fillId="0" borderId="35" xfId="0" applyBorder="1" applyAlignment="1">
      <alignment horizontal="center" vertical="center" shrinkToFi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5" xfId="0" applyFill="1" applyBorder="1" applyAlignment="1">
      <alignment horizontal="center" vertical="center"/>
    </xf>
    <xf numFmtId="0" fontId="0" fillId="33" borderId="29" xfId="0" applyFill="1" applyBorder="1" applyAlignment="1">
      <alignment horizontal="center" vertical="center"/>
    </xf>
    <xf numFmtId="0" fontId="0" fillId="33" borderId="19" xfId="0" applyFill="1" applyBorder="1" applyAlignment="1">
      <alignment horizontal="center" vertical="center"/>
    </xf>
    <xf numFmtId="0" fontId="0" fillId="33" borderId="35" xfId="0" applyFill="1" applyBorder="1" applyAlignment="1">
      <alignment horizontal="center" vertical="center"/>
    </xf>
    <xf numFmtId="0" fontId="0" fillId="33" borderId="24" xfId="0" applyFill="1" applyBorder="1" applyAlignment="1">
      <alignment horizontal="center" vertical="center"/>
    </xf>
    <xf numFmtId="0" fontId="0" fillId="33" borderId="28" xfId="0" applyFill="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0" fontId="4" fillId="0" borderId="0" xfId="0" applyFont="1" applyBorder="1" applyAlignment="1">
      <alignment horizontal="center" vertical="center"/>
    </xf>
    <xf numFmtId="0" fontId="9" fillId="0" borderId="15" xfId="0" applyFont="1" applyBorder="1" applyAlignment="1">
      <alignment horizontal="center"/>
    </xf>
    <xf numFmtId="0" fontId="9" fillId="0" borderId="0" xfId="0" applyFont="1" applyBorder="1" applyAlignment="1">
      <alignment horizontal="center"/>
    </xf>
    <xf numFmtId="0" fontId="0" fillId="0" borderId="15" xfId="0" applyBorder="1" applyAlignment="1">
      <alignment horizontal="center"/>
    </xf>
    <xf numFmtId="0" fontId="9" fillId="0" borderId="31" xfId="0" applyFont="1" applyBorder="1" applyAlignment="1">
      <alignment horizontal="center"/>
    </xf>
    <xf numFmtId="0" fontId="9" fillId="0" borderId="63" xfId="0" applyFont="1" applyBorder="1" applyAlignment="1">
      <alignment horizontal="center"/>
    </xf>
    <xf numFmtId="0" fontId="9" fillId="0" borderId="20" xfId="0" applyFont="1" applyBorder="1" applyAlignment="1">
      <alignment horizontal="center"/>
    </xf>
    <xf numFmtId="20" fontId="49" fillId="33" borderId="33"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44"/>
  <sheetViews>
    <sheetView tabSelected="1" view="pageBreakPreview" zoomScale="85" zoomScaleNormal="73" zoomScaleSheetLayoutView="85" workbookViewId="0" topLeftCell="A119">
      <selection activeCell="H135" sqref="H135"/>
    </sheetView>
  </sheetViews>
  <sheetFormatPr defaultColWidth="9.00390625" defaultRowHeight="13.5"/>
  <cols>
    <col min="1" max="2" width="14.625" style="0" customWidth="1"/>
    <col min="3" max="3" width="17.625" style="0" customWidth="1"/>
    <col min="4" max="4" width="12.625" style="0" customWidth="1"/>
    <col min="5" max="5" width="6.75390625" style="0" customWidth="1"/>
    <col min="6" max="6" width="25.625" style="0" customWidth="1"/>
    <col min="7" max="7" width="4.625" style="0" customWidth="1"/>
    <col min="8" max="8" width="25.625" style="0" customWidth="1"/>
    <col min="9" max="9" width="28.00390625" style="0" bestFit="1" customWidth="1"/>
    <col min="10" max="10" width="29.125" style="0" customWidth="1"/>
    <col min="13" max="13" width="29.25390625" style="0" customWidth="1"/>
  </cols>
  <sheetData>
    <row r="1" spans="1:10" ht="24.75" customHeight="1">
      <c r="A1" s="202" t="s">
        <v>129</v>
      </c>
      <c r="B1" s="202"/>
      <c r="C1" s="202"/>
      <c r="D1" s="202"/>
      <c r="E1" s="202"/>
      <c r="F1" s="202"/>
      <c r="G1" s="202"/>
      <c r="H1" s="202"/>
      <c r="I1" s="202"/>
      <c r="J1" s="202"/>
    </row>
    <row r="2" spans="1:10" ht="17.25" customHeight="1">
      <c r="A2" s="87"/>
      <c r="B2" s="87"/>
      <c r="C2" s="87"/>
      <c r="D2" s="87"/>
      <c r="E2" s="87"/>
      <c r="F2" s="87"/>
      <c r="G2" s="87"/>
      <c r="H2" s="87"/>
      <c r="I2" s="87"/>
      <c r="J2" s="28"/>
    </row>
    <row r="3" spans="1:10" ht="17.25" customHeight="1" thickBot="1">
      <c r="A3" s="1" t="s">
        <v>5</v>
      </c>
      <c r="B3" s="141" t="s">
        <v>130</v>
      </c>
      <c r="J3" s="28">
        <v>45110</v>
      </c>
    </row>
    <row r="4" spans="1:11" ht="22.5" customHeight="1" thickTop="1">
      <c r="A4" s="7" t="s">
        <v>0</v>
      </c>
      <c r="B4" s="8" t="s">
        <v>2</v>
      </c>
      <c r="C4" s="8" t="s">
        <v>1</v>
      </c>
      <c r="D4" s="8" t="s">
        <v>3</v>
      </c>
      <c r="E4" s="8" t="s">
        <v>36</v>
      </c>
      <c r="F4" s="204" t="s">
        <v>10</v>
      </c>
      <c r="G4" s="204"/>
      <c r="H4" s="204"/>
      <c r="I4" s="8" t="s">
        <v>4</v>
      </c>
      <c r="J4" s="13" t="s">
        <v>105</v>
      </c>
      <c r="K4" s="1"/>
    </row>
    <row r="5" spans="1:10" ht="24" customHeight="1">
      <c r="A5" s="189">
        <v>45018</v>
      </c>
      <c r="B5" s="173" t="s">
        <v>93</v>
      </c>
      <c r="C5" s="184" t="str">
        <f>F5</f>
        <v>鳴門クラブ</v>
      </c>
      <c r="D5" s="60">
        <v>0.4166666666666667</v>
      </c>
      <c r="E5" s="131" t="s">
        <v>95</v>
      </c>
      <c r="F5" s="80" t="str">
        <f>J8</f>
        <v>鳴門クラブ</v>
      </c>
      <c r="G5" s="115" t="s">
        <v>131</v>
      </c>
      <c r="H5" s="80" t="str">
        <f>J64</f>
        <v>石井シニアフットボールクラブ</v>
      </c>
      <c r="I5" s="19" t="str">
        <f>F6</f>
        <v>川友楽</v>
      </c>
      <c r="J5" s="12"/>
    </row>
    <row r="6" spans="1:10" ht="24" customHeight="1">
      <c r="A6" s="194"/>
      <c r="B6" s="174"/>
      <c r="C6" s="185"/>
      <c r="D6" s="22">
        <v>0.4583333333333333</v>
      </c>
      <c r="E6" s="129" t="s">
        <v>95</v>
      </c>
      <c r="F6" s="76" t="str">
        <f>J68</f>
        <v>川友楽</v>
      </c>
      <c r="G6" s="79" t="s">
        <v>132</v>
      </c>
      <c r="H6" s="76" t="str">
        <f>J48</f>
        <v>渭東クラブ</v>
      </c>
      <c r="I6" s="20" t="str">
        <f>F7</f>
        <v>オールディーズＦＣ</v>
      </c>
      <c r="J6" s="15" t="s">
        <v>128</v>
      </c>
    </row>
    <row r="7" spans="1:10" ht="24" customHeight="1">
      <c r="A7" s="194"/>
      <c r="B7" s="174"/>
      <c r="C7" s="186"/>
      <c r="D7" s="22">
        <v>0.5</v>
      </c>
      <c r="E7" s="129" t="s">
        <v>95</v>
      </c>
      <c r="F7" s="76" t="str">
        <f>J91</f>
        <v>オールディーズＦＣ</v>
      </c>
      <c r="G7" s="79" t="s">
        <v>131</v>
      </c>
      <c r="H7" s="76" t="str">
        <f>J52</f>
        <v>阿波ＦＣ</v>
      </c>
      <c r="I7" s="20" t="str">
        <f>F8</f>
        <v>ＳＣＲ＠ＴＣＨ＋（ｽｸﾗｯﾁﾌﾟﾗｽ）</v>
      </c>
      <c r="J7" s="134" t="s">
        <v>82</v>
      </c>
    </row>
    <row r="8" spans="1:10" ht="24" customHeight="1">
      <c r="A8" s="194"/>
      <c r="B8" s="174"/>
      <c r="C8" s="185" t="str">
        <f>H10</f>
        <v>津田クラブ</v>
      </c>
      <c r="D8" s="22">
        <v>0.5416666666666666</v>
      </c>
      <c r="E8" s="129" t="s">
        <v>95</v>
      </c>
      <c r="F8" s="76" t="str">
        <f>J79</f>
        <v>ＳＣＲ＠ＴＣＨ＋（ｽｸﾗｯﾁﾌﾟﾗｽ）</v>
      </c>
      <c r="G8" s="79" t="s">
        <v>133</v>
      </c>
      <c r="H8" s="76" t="str">
        <f>J56</f>
        <v>徳島県庁ＦＣゴールド</v>
      </c>
      <c r="I8" s="20" t="str">
        <f>F9</f>
        <v>STAR　WEST</v>
      </c>
      <c r="J8" s="15" t="s">
        <v>44</v>
      </c>
    </row>
    <row r="9" spans="1:10" ht="24" customHeight="1">
      <c r="A9" s="194"/>
      <c r="B9" s="174"/>
      <c r="C9" s="185"/>
      <c r="D9" s="22">
        <v>0.5833333333333334</v>
      </c>
      <c r="E9" s="129" t="s">
        <v>95</v>
      </c>
      <c r="F9" s="76" t="str">
        <f>J83</f>
        <v>STAR　WEST</v>
      </c>
      <c r="G9" s="79" t="s">
        <v>134</v>
      </c>
      <c r="H9" s="76" t="str">
        <f>J60</f>
        <v>小松島OFC </v>
      </c>
      <c r="I9" s="20" t="str">
        <f>F10</f>
        <v>鴨島フットボールクラブ </v>
      </c>
      <c r="J9" s="134" t="s">
        <v>19</v>
      </c>
    </row>
    <row r="10" spans="1:10" ht="24" customHeight="1">
      <c r="A10" s="194"/>
      <c r="B10" s="179"/>
      <c r="C10" s="186"/>
      <c r="D10" s="117">
        <v>0.625</v>
      </c>
      <c r="E10" s="133" t="s">
        <v>95</v>
      </c>
      <c r="F10" s="118" t="str">
        <f>J87</f>
        <v>鴨島フットボールクラブ </v>
      </c>
      <c r="G10" s="154" t="s">
        <v>135</v>
      </c>
      <c r="H10" s="118" t="str">
        <f>J95</f>
        <v>津田クラブ</v>
      </c>
      <c r="I10" s="119" t="str">
        <f>H9</f>
        <v>小松島OFC </v>
      </c>
      <c r="J10" s="120"/>
    </row>
    <row r="11" spans="1:10" ht="24" customHeight="1">
      <c r="A11" s="194"/>
      <c r="B11" s="174" t="s">
        <v>94</v>
      </c>
      <c r="C11" s="187" t="str">
        <f>F11</f>
        <v>徳島SFC50</v>
      </c>
      <c r="D11" s="22">
        <v>0.4166666666666667</v>
      </c>
      <c r="E11" s="124" t="s">
        <v>96</v>
      </c>
      <c r="F11" s="76" t="str">
        <f>J101</f>
        <v>徳島SFC50</v>
      </c>
      <c r="G11" s="109" t="s">
        <v>136</v>
      </c>
      <c r="H11" s="76" t="str">
        <f>J28</f>
        <v>阿南シニアフットボールクラブ</v>
      </c>
      <c r="I11" s="20" t="str">
        <f>F12</f>
        <v>Ｔ・Ｃ・Ｏ・ＳＣ</v>
      </c>
      <c r="J11" s="135"/>
    </row>
    <row r="12" spans="1:10" ht="24" customHeight="1">
      <c r="A12" s="194"/>
      <c r="B12" s="174"/>
      <c r="C12" s="185"/>
      <c r="D12" s="22">
        <v>0.4583333333333333</v>
      </c>
      <c r="E12" s="124" t="s">
        <v>96</v>
      </c>
      <c r="F12" s="76" t="str">
        <f>J44</f>
        <v>Ｔ・Ｃ・Ｏ・ＳＣ</v>
      </c>
      <c r="G12" s="79" t="s">
        <v>132</v>
      </c>
      <c r="H12" s="76" t="str">
        <f>J20</f>
        <v>徳島市シニア サッカークラブ</v>
      </c>
      <c r="I12" s="20" t="str">
        <f>F13</f>
        <v>Ｚ　　団</v>
      </c>
      <c r="J12" s="134" t="s">
        <v>26</v>
      </c>
    </row>
    <row r="13" spans="1:10" ht="24" customHeight="1">
      <c r="A13" s="194"/>
      <c r="B13" s="174"/>
      <c r="C13" s="186"/>
      <c r="D13" s="22">
        <v>0.5</v>
      </c>
      <c r="E13" s="124" t="s">
        <v>96</v>
      </c>
      <c r="F13" s="76" t="str">
        <f>J40</f>
        <v>Ｚ　　団</v>
      </c>
      <c r="G13" s="109" t="s">
        <v>136</v>
      </c>
      <c r="H13" s="76" t="str">
        <f>J16</f>
        <v>吉野倶楽部</v>
      </c>
      <c r="I13" s="20" t="str">
        <f>F14</f>
        <v>RED　OLD</v>
      </c>
      <c r="J13" s="134" t="s">
        <v>27</v>
      </c>
    </row>
    <row r="14" spans="1:10" ht="24" customHeight="1">
      <c r="A14" s="194"/>
      <c r="B14" s="174"/>
      <c r="C14" s="185" t="str">
        <f>H15</f>
        <v>FC鳴門</v>
      </c>
      <c r="D14" s="22">
        <v>0.5416666666666666</v>
      </c>
      <c r="E14" s="124" t="s">
        <v>96</v>
      </c>
      <c r="F14" s="76" t="str">
        <f>J32</f>
        <v>RED　OLD</v>
      </c>
      <c r="G14" s="79" t="s">
        <v>133</v>
      </c>
      <c r="H14" s="76" t="str">
        <f>J12</f>
        <v>フットボールクラブ　チロリン村 </v>
      </c>
      <c r="I14" s="20" t="str">
        <f>F15</f>
        <v>プレフ</v>
      </c>
      <c r="J14" s="136"/>
    </row>
    <row r="15" spans="1:10" ht="24" customHeight="1">
      <c r="A15" s="195"/>
      <c r="B15" s="175"/>
      <c r="C15" s="188"/>
      <c r="D15" s="59">
        <v>0.5833333333333334</v>
      </c>
      <c r="E15" s="125" t="s">
        <v>96</v>
      </c>
      <c r="F15" s="78" t="str">
        <f>J24</f>
        <v>プレフ</v>
      </c>
      <c r="G15" s="110" t="s">
        <v>137</v>
      </c>
      <c r="H15" s="78" t="str">
        <f>J7</f>
        <v>FC鳴門</v>
      </c>
      <c r="I15" s="21" t="str">
        <f>H14</f>
        <v>フットボールクラブ　チロリン村 </v>
      </c>
      <c r="J15" s="135"/>
    </row>
    <row r="16" spans="1:10" ht="24" customHeight="1">
      <c r="A16" s="194">
        <v>45039</v>
      </c>
      <c r="B16" s="174" t="s">
        <v>94</v>
      </c>
      <c r="C16" s="173" t="str">
        <f>F16</f>
        <v>Ｔ・Ｃ・Ｏ・ＳＣ</v>
      </c>
      <c r="D16" s="22">
        <v>0.4166666666666667</v>
      </c>
      <c r="E16" s="124" t="s">
        <v>96</v>
      </c>
      <c r="F16" s="76" t="str">
        <f>J44</f>
        <v>Ｔ・Ｃ・Ｏ・ＳＣ</v>
      </c>
      <c r="G16" s="79" t="s">
        <v>138</v>
      </c>
      <c r="H16" s="76" t="str">
        <f>J36</f>
        <v>応神クラブ </v>
      </c>
      <c r="I16" s="20" t="str">
        <f>F17</f>
        <v>吉野倶楽部</v>
      </c>
      <c r="J16" s="134" t="s">
        <v>12</v>
      </c>
    </row>
    <row r="17" spans="1:10" ht="24" customHeight="1">
      <c r="A17" s="194"/>
      <c r="B17" s="174"/>
      <c r="C17" s="174"/>
      <c r="D17" s="22">
        <v>0.4583333333333333</v>
      </c>
      <c r="E17" s="124" t="s">
        <v>96</v>
      </c>
      <c r="F17" s="76" t="str">
        <f>J16</f>
        <v>吉野倶楽部</v>
      </c>
      <c r="G17" s="79" t="s">
        <v>139</v>
      </c>
      <c r="H17" s="76" t="str">
        <f>J28</f>
        <v>阿南シニアフットボールクラブ</v>
      </c>
      <c r="I17" s="20" t="str">
        <f>F18</f>
        <v>プレフ</v>
      </c>
      <c r="J17" s="134" t="s">
        <v>22</v>
      </c>
    </row>
    <row r="18" spans="1:10" ht="24" customHeight="1">
      <c r="A18" s="194"/>
      <c r="B18" s="174"/>
      <c r="C18" s="179"/>
      <c r="D18" s="22">
        <v>0.5</v>
      </c>
      <c r="E18" s="124" t="s">
        <v>96</v>
      </c>
      <c r="F18" s="76" t="str">
        <f>J24</f>
        <v>プレフ</v>
      </c>
      <c r="G18" s="109" t="s">
        <v>140</v>
      </c>
      <c r="H18" s="76" t="str">
        <f>J101</f>
        <v>徳島SFC50</v>
      </c>
      <c r="I18" s="20" t="str">
        <f>F19</f>
        <v>RED　OLD</v>
      </c>
      <c r="J18" s="136"/>
    </row>
    <row r="19" spans="1:10" ht="24" customHeight="1">
      <c r="A19" s="194"/>
      <c r="B19" s="174"/>
      <c r="C19" s="174" t="str">
        <f>H20</f>
        <v>フットボールクラブ　チロリン村 </v>
      </c>
      <c r="D19" s="22">
        <v>0.5416666666666666</v>
      </c>
      <c r="E19" s="124" t="s">
        <v>96</v>
      </c>
      <c r="F19" s="76" t="str">
        <f>J32</f>
        <v>RED　OLD</v>
      </c>
      <c r="G19" s="109" t="s">
        <v>136</v>
      </c>
      <c r="H19" s="76" t="str">
        <f>J7</f>
        <v>FC鳴門</v>
      </c>
      <c r="I19" s="20" t="str">
        <f>F20</f>
        <v>Ｚ　　団</v>
      </c>
      <c r="J19" s="135"/>
    </row>
    <row r="20" spans="1:10" ht="24" customHeight="1">
      <c r="A20" s="195"/>
      <c r="B20" s="175"/>
      <c r="C20" s="175"/>
      <c r="D20" s="59">
        <v>0.5833333333333334</v>
      </c>
      <c r="E20" s="125" t="s">
        <v>96</v>
      </c>
      <c r="F20" s="78" t="str">
        <f>J40</f>
        <v>Ｚ　　団</v>
      </c>
      <c r="G20" s="110" t="s">
        <v>141</v>
      </c>
      <c r="H20" s="78" t="str">
        <f>J12</f>
        <v>フットボールクラブ　チロリン村 </v>
      </c>
      <c r="I20" s="21" t="str">
        <f>H19</f>
        <v>FC鳴門</v>
      </c>
      <c r="J20" s="134" t="s">
        <v>20</v>
      </c>
    </row>
    <row r="21" spans="1:10" ht="24" customHeight="1">
      <c r="A21" s="189">
        <v>45053</v>
      </c>
      <c r="B21" s="174" t="s">
        <v>97</v>
      </c>
      <c r="C21" s="192" t="str">
        <f>F21</f>
        <v>川友楽</v>
      </c>
      <c r="D21" s="22">
        <v>0.4166666666666667</v>
      </c>
      <c r="E21" s="129" t="s">
        <v>95</v>
      </c>
      <c r="F21" s="76" t="str">
        <f>J68</f>
        <v>川友楽</v>
      </c>
      <c r="G21" s="79" t="s">
        <v>145</v>
      </c>
      <c r="H21" s="76" t="str">
        <f>J91</f>
        <v>オールディーズＦＣ</v>
      </c>
      <c r="I21" s="20" t="str">
        <f>F22</f>
        <v>鳴門クラブ</v>
      </c>
      <c r="J21" s="134" t="s">
        <v>21</v>
      </c>
    </row>
    <row r="22" spans="1:10" ht="24" customHeight="1">
      <c r="A22" s="190"/>
      <c r="B22" s="174"/>
      <c r="C22" s="207"/>
      <c r="D22" s="22">
        <v>0.4583333333333333</v>
      </c>
      <c r="E22" s="129" t="s">
        <v>95</v>
      </c>
      <c r="F22" s="76" t="str">
        <f>J8</f>
        <v>鳴門クラブ</v>
      </c>
      <c r="G22" s="79" t="s">
        <v>146</v>
      </c>
      <c r="H22" s="76" t="str">
        <f>J60</f>
        <v>小松島OFC </v>
      </c>
      <c r="I22" s="20" t="str">
        <f>F23</f>
        <v>鴨島フットボールクラブ </v>
      </c>
      <c r="J22" s="137"/>
    </row>
    <row r="23" spans="1:10" ht="24" customHeight="1">
      <c r="A23" s="190"/>
      <c r="B23" s="174"/>
      <c r="C23" s="193"/>
      <c r="D23" s="22">
        <v>0.5</v>
      </c>
      <c r="E23" s="129" t="s">
        <v>95</v>
      </c>
      <c r="F23" s="76" t="str">
        <f>J87</f>
        <v>鴨島フットボールクラブ </v>
      </c>
      <c r="G23" s="79" t="s">
        <v>133</v>
      </c>
      <c r="H23" s="76" t="str">
        <f>J56</f>
        <v>徳島県庁ＦＣゴールド</v>
      </c>
      <c r="I23" s="20" t="str">
        <f>F24</f>
        <v>阿波ＦＣ</v>
      </c>
      <c r="J23" s="135"/>
    </row>
    <row r="24" spans="1:10" ht="24" customHeight="1">
      <c r="A24" s="190"/>
      <c r="B24" s="174"/>
      <c r="C24" s="207" t="str">
        <f>H26</f>
        <v>津田クラブ</v>
      </c>
      <c r="D24" s="22">
        <v>0.5416666666666666</v>
      </c>
      <c r="E24" s="129" t="s">
        <v>95</v>
      </c>
      <c r="F24" s="76" t="str">
        <f>J52</f>
        <v>阿波ＦＣ</v>
      </c>
      <c r="G24" s="109" t="s">
        <v>137</v>
      </c>
      <c r="H24" s="76" t="str">
        <f>J79</f>
        <v>ＳＣＲ＠ＴＣＨ＋（ｽｸﾗｯﾁﾌﾟﾗｽ）</v>
      </c>
      <c r="I24" s="20" t="s">
        <v>37</v>
      </c>
      <c r="J24" s="15" t="s">
        <v>72</v>
      </c>
    </row>
    <row r="25" spans="1:10" ht="24" customHeight="1">
      <c r="A25" s="190"/>
      <c r="B25" s="174"/>
      <c r="C25" s="207"/>
      <c r="D25" s="22">
        <v>0.5833333333333334</v>
      </c>
      <c r="E25" s="129" t="s">
        <v>95</v>
      </c>
      <c r="F25" s="76" t="s">
        <v>147</v>
      </c>
      <c r="G25" s="109" t="s">
        <v>137</v>
      </c>
      <c r="H25" s="76" t="str">
        <f>J64</f>
        <v>石井シニアフットボールクラブ</v>
      </c>
      <c r="I25" s="20" t="str">
        <f>F26</f>
        <v>STAR　WEST</v>
      </c>
      <c r="J25" s="15" t="s">
        <v>76</v>
      </c>
    </row>
    <row r="26" spans="1:10" ht="24" customHeight="1">
      <c r="A26" s="191"/>
      <c r="B26" s="175"/>
      <c r="C26" s="208"/>
      <c r="D26" s="59">
        <v>0.625</v>
      </c>
      <c r="E26" s="130" t="s">
        <v>95</v>
      </c>
      <c r="F26" s="78" t="str">
        <f>J83</f>
        <v>STAR　WEST</v>
      </c>
      <c r="G26" s="111" t="s">
        <v>148</v>
      </c>
      <c r="H26" s="78" t="str">
        <f>J95</f>
        <v>津田クラブ</v>
      </c>
      <c r="I26" s="21" t="str">
        <f>H25</f>
        <v>石井シニアフットボールクラブ</v>
      </c>
      <c r="J26" s="136"/>
    </row>
    <row r="27" spans="1:10" ht="24" customHeight="1">
      <c r="A27" s="194">
        <v>45060</v>
      </c>
      <c r="B27" s="174" t="s">
        <v>97</v>
      </c>
      <c r="C27" s="173" t="str">
        <f>F27</f>
        <v>応神クラブ </v>
      </c>
      <c r="D27" s="22">
        <v>0.4166666666666667</v>
      </c>
      <c r="E27" s="124" t="s">
        <v>96</v>
      </c>
      <c r="F27" s="76" t="str">
        <f>J36</f>
        <v>応神クラブ </v>
      </c>
      <c r="G27" s="79" t="s">
        <v>149</v>
      </c>
      <c r="H27" s="76" t="str">
        <f>J12</f>
        <v>フットボールクラブ　チロリン村 </v>
      </c>
      <c r="I27" s="20" t="str">
        <f>F28</f>
        <v>プレフ</v>
      </c>
      <c r="J27" s="135"/>
    </row>
    <row r="28" spans="1:10" ht="24" customHeight="1">
      <c r="A28" s="194"/>
      <c r="B28" s="174"/>
      <c r="C28" s="174"/>
      <c r="D28" s="22">
        <v>0.4583333333333333</v>
      </c>
      <c r="E28" s="124" t="s">
        <v>96</v>
      </c>
      <c r="F28" s="76" t="str">
        <f>J24</f>
        <v>プレフ</v>
      </c>
      <c r="G28" s="79" t="s">
        <v>136</v>
      </c>
      <c r="H28" s="76" t="str">
        <f>J16</f>
        <v>吉野倶楽部</v>
      </c>
      <c r="I28" s="20" t="str">
        <f>F29</f>
        <v>Ｔ・Ｃ・Ｏ・ＳＣ</v>
      </c>
      <c r="J28" s="134" t="s">
        <v>14</v>
      </c>
    </row>
    <row r="29" spans="1:10" ht="24" customHeight="1">
      <c r="A29" s="194"/>
      <c r="B29" s="174"/>
      <c r="C29" s="179"/>
      <c r="D29" s="22">
        <v>0.5</v>
      </c>
      <c r="E29" s="124" t="s">
        <v>96</v>
      </c>
      <c r="F29" s="76" t="str">
        <f>J44</f>
        <v>Ｔ・Ｃ・Ｏ・ＳＣ</v>
      </c>
      <c r="G29" s="109" t="s">
        <v>132</v>
      </c>
      <c r="H29" s="76" t="str">
        <f>J32</f>
        <v>RED　OLD</v>
      </c>
      <c r="I29" s="20" t="str">
        <f>F30</f>
        <v>FC鳴門</v>
      </c>
      <c r="J29" s="134" t="s">
        <v>127</v>
      </c>
    </row>
    <row r="30" spans="1:10" ht="24" customHeight="1">
      <c r="A30" s="194"/>
      <c r="B30" s="174"/>
      <c r="C30" s="174" t="str">
        <f>H31</f>
        <v>Ｚ　　団</v>
      </c>
      <c r="D30" s="22">
        <v>0.5416666666666666</v>
      </c>
      <c r="E30" s="124" t="s">
        <v>96</v>
      </c>
      <c r="F30" s="76" t="str">
        <f>J7</f>
        <v>FC鳴門</v>
      </c>
      <c r="G30" s="109" t="s">
        <v>139</v>
      </c>
      <c r="H30" s="76" t="str">
        <f>J101</f>
        <v>徳島SFC50</v>
      </c>
      <c r="I30" s="20" t="str">
        <f>F31</f>
        <v>徳島市シニア サッカークラブ</v>
      </c>
      <c r="J30" s="136"/>
    </row>
    <row r="31" spans="1:10" ht="24" customHeight="1">
      <c r="A31" s="195"/>
      <c r="B31" s="175"/>
      <c r="C31" s="175"/>
      <c r="D31" s="59">
        <v>0.5833333333333334</v>
      </c>
      <c r="E31" s="125" t="s">
        <v>96</v>
      </c>
      <c r="F31" s="78" t="str">
        <f>J20</f>
        <v>徳島市シニア サッカークラブ</v>
      </c>
      <c r="G31" s="110" t="s">
        <v>150</v>
      </c>
      <c r="H31" s="78" t="str">
        <f>J40</f>
        <v>Ｚ　　団</v>
      </c>
      <c r="I31" s="21" t="str">
        <f>H30</f>
        <v>徳島SFC50</v>
      </c>
      <c r="J31" s="135"/>
    </row>
    <row r="32" spans="1:10" ht="24" customHeight="1">
      <c r="A32" s="189">
        <v>45067</v>
      </c>
      <c r="B32" s="174" t="s">
        <v>94</v>
      </c>
      <c r="C32" s="192" t="str">
        <f>F32</f>
        <v>阿波ＦＣ</v>
      </c>
      <c r="D32" s="22">
        <v>0.4166666666666667</v>
      </c>
      <c r="E32" s="129" t="s">
        <v>95</v>
      </c>
      <c r="F32" s="76" t="str">
        <f>J52</f>
        <v>阿波ＦＣ</v>
      </c>
      <c r="G32" s="79" t="s">
        <v>152</v>
      </c>
      <c r="H32" s="76" t="str">
        <f>J56</f>
        <v>徳島県庁ＦＣゴールド</v>
      </c>
      <c r="I32" s="20" t="str">
        <f>F33</f>
        <v>ＳＣＲ＠ＴＣＨ＋（ｽｸﾗｯﾁﾌﾟﾗｽ）</v>
      </c>
      <c r="J32" s="15" t="s">
        <v>85</v>
      </c>
    </row>
    <row r="33" spans="1:10" ht="24" customHeight="1">
      <c r="A33" s="190"/>
      <c r="B33" s="174"/>
      <c r="C33" s="207"/>
      <c r="D33" s="22">
        <v>0.4583333333333333</v>
      </c>
      <c r="E33" s="129" t="s">
        <v>95</v>
      </c>
      <c r="F33" s="76" t="str">
        <f>J79</f>
        <v>ＳＣＲ＠ＴＣＨ＋（ｽｸﾗｯﾁﾌﾟﾗｽ）</v>
      </c>
      <c r="G33" s="79" t="s">
        <v>149</v>
      </c>
      <c r="H33" s="76" t="str">
        <f>J68</f>
        <v>川友楽</v>
      </c>
      <c r="I33" s="20" t="str">
        <f>F34</f>
        <v>鴨島フットボールクラブ </v>
      </c>
      <c r="J33" s="15" t="s">
        <v>40</v>
      </c>
    </row>
    <row r="34" spans="1:10" ht="24" customHeight="1">
      <c r="A34" s="190"/>
      <c r="B34" s="174"/>
      <c r="C34" s="193"/>
      <c r="D34" s="22">
        <v>0.5</v>
      </c>
      <c r="E34" s="129" t="s">
        <v>95</v>
      </c>
      <c r="F34" s="76" t="str">
        <f>J87</f>
        <v>鴨島フットボールクラブ </v>
      </c>
      <c r="G34" s="79" t="s">
        <v>153</v>
      </c>
      <c r="H34" s="76" t="str">
        <f>J83</f>
        <v>STAR　WEST</v>
      </c>
      <c r="I34" s="20" t="str">
        <f>F35</f>
        <v>渭東クラブ</v>
      </c>
      <c r="J34" s="137"/>
    </row>
    <row r="35" spans="1:10" ht="24" customHeight="1">
      <c r="A35" s="190"/>
      <c r="B35" s="174"/>
      <c r="C35" s="207" t="str">
        <f>H37</f>
        <v>小松島OFC </v>
      </c>
      <c r="D35" s="22">
        <v>0.5416666666666666</v>
      </c>
      <c r="E35" s="129" t="s">
        <v>95</v>
      </c>
      <c r="F35" s="76" t="str">
        <f>J48</f>
        <v>渭東クラブ</v>
      </c>
      <c r="G35" s="109" t="s">
        <v>131</v>
      </c>
      <c r="H35" s="76" t="str">
        <f>J8</f>
        <v>鳴門クラブ</v>
      </c>
      <c r="I35" s="20" t="str">
        <f>F36</f>
        <v>津田クラブ</v>
      </c>
      <c r="J35" s="135"/>
    </row>
    <row r="36" spans="1:10" ht="24" customHeight="1">
      <c r="A36" s="190"/>
      <c r="B36" s="174"/>
      <c r="C36" s="207"/>
      <c r="D36" s="22">
        <v>0.5833333333333334</v>
      </c>
      <c r="E36" s="129" t="s">
        <v>95</v>
      </c>
      <c r="F36" s="76" t="str">
        <f>J95</f>
        <v>津田クラブ</v>
      </c>
      <c r="G36" s="109" t="s">
        <v>154</v>
      </c>
      <c r="H36" s="76" t="str">
        <f>J64</f>
        <v>石井シニアフットボールクラブ</v>
      </c>
      <c r="I36" s="20" t="str">
        <f>F37</f>
        <v>オールディーズＦＣ</v>
      </c>
      <c r="J36" s="134" t="s">
        <v>13</v>
      </c>
    </row>
    <row r="37" spans="1:10" ht="24" customHeight="1">
      <c r="A37" s="191"/>
      <c r="B37" s="175"/>
      <c r="C37" s="208"/>
      <c r="D37" s="59">
        <v>0.625</v>
      </c>
      <c r="E37" s="130" t="s">
        <v>95</v>
      </c>
      <c r="F37" s="78" t="str">
        <f>J91</f>
        <v>オールディーズＦＣ</v>
      </c>
      <c r="G37" s="111" t="s">
        <v>134</v>
      </c>
      <c r="H37" s="78" t="str">
        <f>J60</f>
        <v>小松島OFC </v>
      </c>
      <c r="I37" s="21" t="str">
        <f>H36</f>
        <v>石井シニアフットボールクラブ</v>
      </c>
      <c r="J37" s="134" t="s">
        <v>6</v>
      </c>
    </row>
    <row r="38" spans="1:10" ht="24" customHeight="1">
      <c r="A38" s="189">
        <v>45081</v>
      </c>
      <c r="B38" s="173" t="s">
        <v>97</v>
      </c>
      <c r="C38" s="173" t="str">
        <f>F38</f>
        <v>徳島県庁ＦＣゴールド</v>
      </c>
      <c r="D38" s="60">
        <v>0.4166666666666667</v>
      </c>
      <c r="E38" s="131" t="s">
        <v>95</v>
      </c>
      <c r="F38" s="80" t="str">
        <f>J56</f>
        <v>徳島県庁ＦＣゴールド</v>
      </c>
      <c r="G38" s="115" t="s">
        <v>134</v>
      </c>
      <c r="H38" s="80" t="str">
        <f>J68</f>
        <v>川友楽</v>
      </c>
      <c r="I38" s="19" t="str">
        <f>F39</f>
        <v>津田クラブ</v>
      </c>
      <c r="J38" s="136"/>
    </row>
    <row r="39" spans="1:10" ht="24" customHeight="1">
      <c r="A39" s="195"/>
      <c r="B39" s="175"/>
      <c r="C39" s="175"/>
      <c r="D39" s="59">
        <v>0.4583333333333333</v>
      </c>
      <c r="E39" s="130" t="s">
        <v>95</v>
      </c>
      <c r="F39" s="78" t="str">
        <f>J95</f>
        <v>津田クラブ</v>
      </c>
      <c r="G39" s="110" t="s">
        <v>155</v>
      </c>
      <c r="H39" s="78" t="str">
        <f>J48</f>
        <v>渭東クラブ</v>
      </c>
      <c r="I39" s="21" t="str">
        <f>H38</f>
        <v>川友楽</v>
      </c>
      <c r="J39" s="135"/>
    </row>
    <row r="40" spans="1:10" ht="24" customHeight="1">
      <c r="A40" s="189">
        <v>45095</v>
      </c>
      <c r="B40" s="173" t="s">
        <v>97</v>
      </c>
      <c r="C40" s="173" t="str">
        <f>F40</f>
        <v>RED　OLD</v>
      </c>
      <c r="D40" s="60">
        <v>0.4166666666666667</v>
      </c>
      <c r="E40" s="126" t="s">
        <v>96</v>
      </c>
      <c r="F40" s="80" t="str">
        <f>J32</f>
        <v>RED　OLD</v>
      </c>
      <c r="G40" s="163" t="s">
        <v>140</v>
      </c>
      <c r="H40" s="80" t="str">
        <f>J101</f>
        <v>徳島SFC50</v>
      </c>
      <c r="I40" s="19" t="str">
        <f>F41</f>
        <v>FC鳴門</v>
      </c>
      <c r="J40" s="134" t="s">
        <v>24</v>
      </c>
    </row>
    <row r="41" spans="1:10" ht="24" customHeight="1">
      <c r="A41" s="194"/>
      <c r="B41" s="174"/>
      <c r="C41" s="174"/>
      <c r="D41" s="22">
        <v>0.4583333333333333</v>
      </c>
      <c r="E41" s="124" t="s">
        <v>96</v>
      </c>
      <c r="F41" s="76" t="str">
        <f>J7</f>
        <v>FC鳴門</v>
      </c>
      <c r="G41" s="109" t="s">
        <v>156</v>
      </c>
      <c r="H41" s="76" t="str">
        <f>J36</f>
        <v>応神クラブ </v>
      </c>
      <c r="I41" s="20" t="str">
        <f>F42</f>
        <v>フットボールクラブ　チロリン村 </v>
      </c>
      <c r="J41" s="134" t="s">
        <v>25</v>
      </c>
    </row>
    <row r="42" spans="1:10" ht="24" customHeight="1">
      <c r="A42" s="194"/>
      <c r="B42" s="174"/>
      <c r="C42" s="179"/>
      <c r="D42" s="22">
        <v>0.5</v>
      </c>
      <c r="E42" s="124" t="s">
        <v>96</v>
      </c>
      <c r="F42" s="76" t="str">
        <f>J12</f>
        <v>フットボールクラブ　チロリン村 </v>
      </c>
      <c r="G42" s="79" t="s">
        <v>153</v>
      </c>
      <c r="H42" s="76" t="str">
        <f>J44</f>
        <v>Ｔ・Ｃ・Ｏ・ＳＣ</v>
      </c>
      <c r="I42" s="20" t="str">
        <f>F43</f>
        <v>プレフ</v>
      </c>
      <c r="J42" s="120"/>
    </row>
    <row r="43" spans="1:10" ht="24" customHeight="1">
      <c r="A43" s="194"/>
      <c r="B43" s="174"/>
      <c r="C43" s="207" t="str">
        <f>H45</f>
        <v>川友楽</v>
      </c>
      <c r="D43" s="22">
        <v>0.5416666666666666</v>
      </c>
      <c r="E43" s="124" t="s">
        <v>96</v>
      </c>
      <c r="F43" s="76" t="str">
        <f>J24</f>
        <v>プレフ</v>
      </c>
      <c r="G43" s="79" t="s">
        <v>152</v>
      </c>
      <c r="H43" s="76" t="str">
        <f>J20</f>
        <v>徳島市シニア サッカークラブ</v>
      </c>
      <c r="I43" s="20" t="str">
        <f>F44</f>
        <v>阿南シニアフットボールクラブ</v>
      </c>
      <c r="J43" s="135"/>
    </row>
    <row r="44" spans="1:10" ht="24" customHeight="1">
      <c r="A44" s="194"/>
      <c r="B44" s="174"/>
      <c r="C44" s="207"/>
      <c r="D44" s="22">
        <v>0.5833333333333334</v>
      </c>
      <c r="E44" s="124" t="s">
        <v>96</v>
      </c>
      <c r="F44" s="76" t="str">
        <f>J28</f>
        <v>阿南シニアフットボールクラブ</v>
      </c>
      <c r="G44" s="79" t="s">
        <v>150</v>
      </c>
      <c r="H44" s="76" t="str">
        <f>J40</f>
        <v>Ｚ　　団</v>
      </c>
      <c r="I44" s="20" t="str">
        <f>F45</f>
        <v>STAR　WEST</v>
      </c>
      <c r="J44" s="15" t="s">
        <v>38</v>
      </c>
    </row>
    <row r="45" spans="1:10" ht="24" customHeight="1">
      <c r="A45" s="195"/>
      <c r="B45" s="175"/>
      <c r="C45" s="208"/>
      <c r="D45" s="59">
        <v>0.625</v>
      </c>
      <c r="E45" s="130" t="s">
        <v>95</v>
      </c>
      <c r="F45" s="78" t="str">
        <f>J83</f>
        <v>STAR　WEST</v>
      </c>
      <c r="G45" s="110" t="s">
        <v>149</v>
      </c>
      <c r="H45" s="78" t="str">
        <f>J68</f>
        <v>川友楽</v>
      </c>
      <c r="I45" s="21" t="str">
        <f>H44</f>
        <v>Ｚ　　団</v>
      </c>
      <c r="J45" s="15" t="s">
        <v>28</v>
      </c>
    </row>
    <row r="46" spans="1:10" ht="24" customHeight="1">
      <c r="A46" s="189">
        <v>45102</v>
      </c>
      <c r="B46" s="173" t="s">
        <v>115</v>
      </c>
      <c r="C46" s="192" t="str">
        <f>F46</f>
        <v>津田クラブ</v>
      </c>
      <c r="D46" s="22">
        <v>0.375</v>
      </c>
      <c r="E46" s="129" t="s">
        <v>95</v>
      </c>
      <c r="F46" s="76" t="str">
        <f>J95</f>
        <v>津田クラブ</v>
      </c>
      <c r="G46" s="109" t="s">
        <v>138</v>
      </c>
      <c r="H46" s="76" t="str">
        <f>J60</f>
        <v>小松島OFC </v>
      </c>
      <c r="I46" s="20" t="str">
        <f>F47</f>
        <v>鴨島フットボールクラブ </v>
      </c>
      <c r="J46" s="120"/>
    </row>
    <row r="47" spans="1:10" ht="24" customHeight="1">
      <c r="A47" s="190"/>
      <c r="B47" s="174"/>
      <c r="C47" s="193"/>
      <c r="D47" s="22">
        <v>0.4166666666666667</v>
      </c>
      <c r="E47" s="129" t="s">
        <v>95</v>
      </c>
      <c r="F47" s="76" t="str">
        <f>J87</f>
        <v>鴨島フットボールクラブ </v>
      </c>
      <c r="G47" s="109" t="s">
        <v>139</v>
      </c>
      <c r="H47" s="76" t="str">
        <f>J52</f>
        <v>阿波ＦＣ</v>
      </c>
      <c r="I47" s="20" t="s">
        <v>108</v>
      </c>
      <c r="J47" s="135"/>
    </row>
    <row r="48" spans="1:10" ht="24" customHeight="1">
      <c r="A48" s="191"/>
      <c r="B48" s="175"/>
      <c r="C48" s="122" t="str">
        <f>H48</f>
        <v>渭東クラブ</v>
      </c>
      <c r="D48" s="59">
        <v>0.4583333333333333</v>
      </c>
      <c r="E48" s="130" t="s">
        <v>95</v>
      </c>
      <c r="F48" s="78" t="s">
        <v>157</v>
      </c>
      <c r="G48" s="111" t="s">
        <v>137</v>
      </c>
      <c r="H48" s="78" t="str">
        <f>J48</f>
        <v>渭東クラブ</v>
      </c>
      <c r="I48" s="21" t="str">
        <f>H47</f>
        <v>阿波ＦＣ</v>
      </c>
      <c r="J48" s="134" t="s">
        <v>37</v>
      </c>
    </row>
    <row r="49" spans="1:13" ht="24" customHeight="1">
      <c r="A49" s="189">
        <v>45116</v>
      </c>
      <c r="B49" s="173" t="s">
        <v>98</v>
      </c>
      <c r="C49" s="181" t="str">
        <f>F49</f>
        <v>阿南シニアフットボールクラブ</v>
      </c>
      <c r="D49" s="60">
        <v>0.4166666666666667</v>
      </c>
      <c r="E49" s="126" t="s">
        <v>96</v>
      </c>
      <c r="F49" s="80" t="str">
        <f>J28</f>
        <v>阿南シニアフットボールクラブ</v>
      </c>
      <c r="G49" s="112" t="s">
        <v>156</v>
      </c>
      <c r="H49" s="80" t="str">
        <f>J20</f>
        <v>徳島市シニア サッカークラブ</v>
      </c>
      <c r="I49" s="19" t="str">
        <f>F50</f>
        <v>RED　OLD</v>
      </c>
      <c r="J49" s="134" t="s">
        <v>7</v>
      </c>
      <c r="M49" s="16"/>
    </row>
    <row r="50" spans="1:13" ht="24" customHeight="1">
      <c r="A50" s="194"/>
      <c r="B50" s="174"/>
      <c r="C50" s="183"/>
      <c r="D50" s="22">
        <v>0.4583333333333333</v>
      </c>
      <c r="E50" s="124" t="s">
        <v>96</v>
      </c>
      <c r="F50" s="76" t="str">
        <f>J32</f>
        <v>RED　OLD</v>
      </c>
      <c r="G50" s="79" t="s">
        <v>132</v>
      </c>
      <c r="H50" s="76" t="str">
        <f>J40</f>
        <v>Ｚ　　団</v>
      </c>
      <c r="I50" s="20" t="str">
        <f>F51</f>
        <v>応神クラブ </v>
      </c>
      <c r="J50" s="136"/>
      <c r="M50" s="16"/>
    </row>
    <row r="51" spans="1:13" ht="24" customHeight="1">
      <c r="A51" s="194"/>
      <c r="B51" s="174"/>
      <c r="C51" s="182" t="str">
        <f>H52</f>
        <v>フットボールクラブ　チロリン村 </v>
      </c>
      <c r="D51" s="22">
        <v>0.5</v>
      </c>
      <c r="E51" s="124" t="s">
        <v>96</v>
      </c>
      <c r="F51" s="76" t="str">
        <f>J36</f>
        <v>応神クラブ </v>
      </c>
      <c r="G51" s="109" t="s">
        <v>160</v>
      </c>
      <c r="H51" s="76" t="str">
        <f>J101</f>
        <v>徳島SFC50</v>
      </c>
      <c r="I51" s="20" t="str">
        <f>F52</f>
        <v>プレフ</v>
      </c>
      <c r="J51" s="134"/>
      <c r="M51" s="16"/>
    </row>
    <row r="52" spans="1:13" ht="24" customHeight="1">
      <c r="A52" s="194"/>
      <c r="B52" s="175"/>
      <c r="C52" s="201"/>
      <c r="D52" s="59">
        <v>0.5416666666666666</v>
      </c>
      <c r="E52" s="125" t="s">
        <v>96</v>
      </c>
      <c r="F52" s="78" t="str">
        <f>J24</f>
        <v>プレフ</v>
      </c>
      <c r="G52" s="113" t="s">
        <v>161</v>
      </c>
      <c r="H52" s="78" t="str">
        <f>J12</f>
        <v>フットボールクラブ　チロリン村 </v>
      </c>
      <c r="I52" s="21" t="str">
        <f>H51</f>
        <v>徳島SFC50</v>
      </c>
      <c r="J52" s="138" t="s">
        <v>11</v>
      </c>
      <c r="M52" s="2"/>
    </row>
    <row r="53" spans="1:10" ht="24" customHeight="1">
      <c r="A53" s="194"/>
      <c r="B53" s="174" t="s">
        <v>97</v>
      </c>
      <c r="C53" s="173" t="str">
        <f>F53</f>
        <v>石井シニアフットボールクラブ</v>
      </c>
      <c r="D53" s="22">
        <v>0.4166666666666667</v>
      </c>
      <c r="E53" s="129" t="s">
        <v>95</v>
      </c>
      <c r="F53" s="76" t="str">
        <f>J64</f>
        <v>石井シニアフットボールクラブ</v>
      </c>
      <c r="G53" s="79" t="s">
        <v>162</v>
      </c>
      <c r="H53" s="76" t="str">
        <f>J87</f>
        <v>鴨島フットボールクラブ </v>
      </c>
      <c r="I53" s="20" t="str">
        <f>F54</f>
        <v>オールディーズＦＣ</v>
      </c>
      <c r="J53" s="138" t="s">
        <v>41</v>
      </c>
    </row>
    <row r="54" spans="1:10" ht="24" customHeight="1">
      <c r="A54" s="194"/>
      <c r="B54" s="174"/>
      <c r="C54" s="174"/>
      <c r="D54" s="22">
        <v>0.4583333333333333</v>
      </c>
      <c r="E54" s="129" t="s">
        <v>95</v>
      </c>
      <c r="F54" s="76" t="str">
        <f>J91</f>
        <v>オールディーズＦＣ</v>
      </c>
      <c r="G54" s="79" t="s">
        <v>132</v>
      </c>
      <c r="H54" s="76" t="str">
        <f>J8</f>
        <v>鳴門クラブ</v>
      </c>
      <c r="I54" s="20" t="str">
        <f>F55</f>
        <v>ＳＣＲ＠ＴＣＨ＋（ｽｸﾗｯﾁﾌﾟﾗｽ）</v>
      </c>
      <c r="J54" s="120"/>
    </row>
    <row r="55" spans="1:10" ht="24" customHeight="1">
      <c r="A55" s="194"/>
      <c r="B55" s="174"/>
      <c r="C55" s="179"/>
      <c r="D55" s="22">
        <v>0.5</v>
      </c>
      <c r="E55" s="129" t="s">
        <v>95</v>
      </c>
      <c r="F55" s="76" t="str">
        <f>J79</f>
        <v>ＳＣＲ＠ＴＣＨ＋（ｽｸﾗｯﾁﾌﾟﾗｽ）</v>
      </c>
      <c r="G55" s="79" t="s">
        <v>163</v>
      </c>
      <c r="H55" s="76" t="str">
        <f>J95</f>
        <v>津田クラブ</v>
      </c>
      <c r="I55" s="20" t="str">
        <f>F56</f>
        <v>川友楽</v>
      </c>
      <c r="J55" s="134"/>
    </row>
    <row r="56" spans="1:10" ht="24" customHeight="1">
      <c r="A56" s="194"/>
      <c r="B56" s="174"/>
      <c r="C56" s="207" t="str">
        <f>H58</f>
        <v>渭東クラブ（棄権）</v>
      </c>
      <c r="D56" s="22">
        <v>0.5416666666666666</v>
      </c>
      <c r="E56" s="129" t="s">
        <v>95</v>
      </c>
      <c r="F56" s="76" t="str">
        <f>J68</f>
        <v>川友楽</v>
      </c>
      <c r="G56" s="109" t="s">
        <v>134</v>
      </c>
      <c r="H56" s="76" t="str">
        <f>J52</f>
        <v>阿波ＦＣ</v>
      </c>
      <c r="I56" s="20" t="str">
        <f>F57</f>
        <v>STAR　WEST</v>
      </c>
      <c r="J56" s="134" t="s">
        <v>30</v>
      </c>
    </row>
    <row r="57" spans="1:10" ht="24" customHeight="1">
      <c r="A57" s="194"/>
      <c r="B57" s="174"/>
      <c r="C57" s="207"/>
      <c r="D57" s="22">
        <v>0.5833333333333334</v>
      </c>
      <c r="E57" s="129" t="s">
        <v>95</v>
      </c>
      <c r="F57" s="76" t="str">
        <f>J83</f>
        <v>STAR　WEST</v>
      </c>
      <c r="G57" s="109" t="s">
        <v>139</v>
      </c>
      <c r="H57" s="76" t="str">
        <f>J56</f>
        <v>徳島県庁ＦＣゴールド</v>
      </c>
      <c r="I57" s="20" t="str">
        <f>F58</f>
        <v>小松島OFC </v>
      </c>
      <c r="J57" s="134" t="s">
        <v>35</v>
      </c>
    </row>
    <row r="58" spans="1:10" ht="24" customHeight="1">
      <c r="A58" s="195"/>
      <c r="B58" s="175"/>
      <c r="C58" s="208"/>
      <c r="D58" s="59">
        <v>0.625</v>
      </c>
      <c r="E58" s="130" t="s">
        <v>95</v>
      </c>
      <c r="F58" s="78" t="str">
        <f>J60</f>
        <v>小松島OFC </v>
      </c>
      <c r="G58" s="111" t="s">
        <v>159</v>
      </c>
      <c r="H58" s="78" t="s">
        <v>147</v>
      </c>
      <c r="I58" s="21" t="str">
        <f>H57</f>
        <v>徳島県庁ＦＣゴールド</v>
      </c>
      <c r="J58" s="136"/>
    </row>
    <row r="59" spans="1:10" ht="24" customHeight="1">
      <c r="A59" s="189">
        <v>45123</v>
      </c>
      <c r="B59" s="173" t="s">
        <v>99</v>
      </c>
      <c r="C59" s="173" t="str">
        <f>F59</f>
        <v>ＳＣＲ＠ＴＣＨ＋（ｽｸﾗｯﾁﾌﾟﾗｽ）</v>
      </c>
      <c r="D59" s="60">
        <v>0.375</v>
      </c>
      <c r="E59" s="131" t="s">
        <v>95</v>
      </c>
      <c r="F59" s="80" t="str">
        <f>J79</f>
        <v>ＳＣＲ＠ＴＣＨ＋（ｽｸﾗｯﾁﾌﾟﾗｽ）</v>
      </c>
      <c r="G59" s="109" t="s">
        <v>164</v>
      </c>
      <c r="H59" s="80" t="str">
        <f>J64</f>
        <v>石井シニアフットボールクラブ</v>
      </c>
      <c r="I59" s="19" t="str">
        <f>F60</f>
        <v>阿波ＦＣ</v>
      </c>
      <c r="J59" s="134"/>
    </row>
    <row r="60" spans="1:10" ht="24" customHeight="1">
      <c r="A60" s="190"/>
      <c r="B60" s="174"/>
      <c r="C60" s="174"/>
      <c r="D60" s="22">
        <v>0.4166666666666667</v>
      </c>
      <c r="E60" s="129" t="s">
        <v>95</v>
      </c>
      <c r="F60" s="76" t="str">
        <f>J52</f>
        <v>阿波ＦＣ</v>
      </c>
      <c r="G60" s="109" t="s">
        <v>159</v>
      </c>
      <c r="H60" s="76" t="s">
        <v>158</v>
      </c>
      <c r="I60" s="20" t="str">
        <f>H59</f>
        <v>石井シニアフットボールクラブ</v>
      </c>
      <c r="J60" s="134" t="s">
        <v>15</v>
      </c>
    </row>
    <row r="61" spans="1:10" ht="24" customHeight="1">
      <c r="A61" s="190"/>
      <c r="B61" s="174"/>
      <c r="C61" s="174"/>
      <c r="D61" s="22">
        <v>0.4583333333333333</v>
      </c>
      <c r="E61" s="124" t="s">
        <v>96</v>
      </c>
      <c r="F61" s="76" t="str">
        <f>J40</f>
        <v>Ｚ　　団</v>
      </c>
      <c r="G61" s="109" t="s">
        <v>134</v>
      </c>
      <c r="H61" s="162" t="str">
        <f>J101</f>
        <v>徳島SFC50</v>
      </c>
      <c r="I61" s="20" t="str">
        <f>F62</f>
        <v>応神クラブ </v>
      </c>
      <c r="J61" s="134" t="s">
        <v>126</v>
      </c>
    </row>
    <row r="62" spans="1:10" ht="24" customHeight="1">
      <c r="A62" s="190"/>
      <c r="B62" s="174"/>
      <c r="C62" s="179"/>
      <c r="D62" s="22">
        <v>0.5</v>
      </c>
      <c r="E62" s="124" t="s">
        <v>96</v>
      </c>
      <c r="F62" s="76" t="str">
        <f>J36</f>
        <v>応神クラブ </v>
      </c>
      <c r="G62" s="109" t="s">
        <v>164</v>
      </c>
      <c r="H62" s="76" t="str">
        <f>J32</f>
        <v>RED　OLD</v>
      </c>
      <c r="I62" s="20" t="str">
        <f>F63</f>
        <v>阿南シニアフットボールクラブ</v>
      </c>
      <c r="J62" s="136"/>
    </row>
    <row r="63" spans="1:10" ht="24" customHeight="1">
      <c r="A63" s="190"/>
      <c r="B63" s="174"/>
      <c r="C63" s="174" t="str">
        <f>H65</f>
        <v>FC鳴門</v>
      </c>
      <c r="D63" s="22">
        <v>0.5416666666666666</v>
      </c>
      <c r="E63" s="124" t="s">
        <v>96</v>
      </c>
      <c r="F63" s="76" t="str">
        <f>J28</f>
        <v>阿南シニアフットボールクラブ</v>
      </c>
      <c r="G63" s="109" t="s">
        <v>162</v>
      </c>
      <c r="H63" s="76" t="str">
        <f>J24</f>
        <v>プレフ</v>
      </c>
      <c r="I63" s="20" t="str">
        <f>F64</f>
        <v>徳島市シニア サッカークラブ</v>
      </c>
      <c r="J63" s="139"/>
    </row>
    <row r="64" spans="1:10" ht="24" customHeight="1">
      <c r="A64" s="190"/>
      <c r="B64" s="174"/>
      <c r="C64" s="174"/>
      <c r="D64" s="22">
        <v>0.5833333333333334</v>
      </c>
      <c r="E64" s="124" t="s">
        <v>96</v>
      </c>
      <c r="F64" s="76" t="str">
        <f>J20</f>
        <v>徳島市シニア サッカークラブ</v>
      </c>
      <c r="G64" s="109" t="s">
        <v>165</v>
      </c>
      <c r="H64" s="76" t="str">
        <f>J16</f>
        <v>吉野倶楽部</v>
      </c>
      <c r="I64" s="20" t="str">
        <f>F65</f>
        <v>フットボールクラブ　チロリン村 </v>
      </c>
      <c r="J64" s="134" t="s">
        <v>29</v>
      </c>
    </row>
    <row r="65" spans="1:10" ht="24" customHeight="1">
      <c r="A65" s="191"/>
      <c r="B65" s="175"/>
      <c r="C65" s="175"/>
      <c r="D65" s="59">
        <v>0.625</v>
      </c>
      <c r="E65" s="125" t="s">
        <v>96</v>
      </c>
      <c r="F65" s="78" t="str">
        <f>J12</f>
        <v>フットボールクラブ　チロリン村 </v>
      </c>
      <c r="G65" s="111" t="s">
        <v>137</v>
      </c>
      <c r="H65" s="78" t="str">
        <f>J7</f>
        <v>FC鳴門</v>
      </c>
      <c r="I65" s="21" t="str">
        <f>H64</f>
        <v>吉野倶楽部</v>
      </c>
      <c r="J65" s="134" t="s">
        <v>125</v>
      </c>
    </row>
    <row r="66" spans="1:10" ht="24" customHeight="1">
      <c r="A66" s="194">
        <v>45165</v>
      </c>
      <c r="B66" s="174" t="s">
        <v>94</v>
      </c>
      <c r="C66" s="174" t="str">
        <f>F66</f>
        <v>フットボールクラブ　チロリン村 </v>
      </c>
      <c r="D66" s="22">
        <v>0.4166666666666667</v>
      </c>
      <c r="E66" s="124" t="s">
        <v>96</v>
      </c>
      <c r="F66" s="76" t="str">
        <f>J12</f>
        <v>フットボールクラブ　チロリン村 </v>
      </c>
      <c r="G66" s="79" t="s">
        <v>138</v>
      </c>
      <c r="H66" s="76" t="str">
        <f>J16</f>
        <v>吉野倶楽部</v>
      </c>
      <c r="I66" s="20" t="str">
        <f>F67</f>
        <v>RED　OLD</v>
      </c>
      <c r="J66" s="136"/>
    </row>
    <row r="67" spans="1:10" ht="24" customHeight="1">
      <c r="A67" s="194"/>
      <c r="B67" s="174"/>
      <c r="C67" s="174"/>
      <c r="D67" s="22">
        <v>0.4583333333333333</v>
      </c>
      <c r="E67" s="124" t="s">
        <v>96</v>
      </c>
      <c r="F67" s="76" t="str">
        <f>J32</f>
        <v>RED　OLD</v>
      </c>
      <c r="G67" s="79" t="s">
        <v>138</v>
      </c>
      <c r="H67" s="76" t="str">
        <f>J28</f>
        <v>阿南シニアフットボールクラブ</v>
      </c>
      <c r="I67" s="20" t="str">
        <f>F68</f>
        <v>Ｚ　　団</v>
      </c>
      <c r="J67" s="140"/>
    </row>
    <row r="68" spans="1:10" ht="24" customHeight="1">
      <c r="A68" s="194"/>
      <c r="B68" s="174"/>
      <c r="C68" s="179"/>
      <c r="D68" s="22">
        <v>0.5</v>
      </c>
      <c r="E68" s="124" t="s">
        <v>96</v>
      </c>
      <c r="F68" s="76" t="str">
        <f>J40</f>
        <v>Ｚ　　団</v>
      </c>
      <c r="G68" s="109" t="s">
        <v>135</v>
      </c>
      <c r="H68" s="76" t="str">
        <f>J36</f>
        <v>応神クラブ </v>
      </c>
      <c r="I68" s="20" t="str">
        <f>F69</f>
        <v>FC鳴門</v>
      </c>
      <c r="J68" s="134" t="s">
        <v>89</v>
      </c>
    </row>
    <row r="69" spans="1:10" ht="24" customHeight="1">
      <c r="A69" s="194"/>
      <c r="B69" s="174"/>
      <c r="C69" s="174" t="str">
        <f>H70</f>
        <v>徳島市シニア サッカークラブ</v>
      </c>
      <c r="D69" s="22">
        <v>0.5416666666666666</v>
      </c>
      <c r="E69" s="124" t="s">
        <v>96</v>
      </c>
      <c r="F69" s="76" t="str">
        <f>J7</f>
        <v>FC鳴門</v>
      </c>
      <c r="G69" s="109" t="s">
        <v>166</v>
      </c>
      <c r="H69" s="76" t="str">
        <f>J44</f>
        <v>Ｔ・Ｃ・Ｏ・ＳＣ</v>
      </c>
      <c r="I69" s="20" t="str">
        <f>F70</f>
        <v>徳島SFC50</v>
      </c>
      <c r="J69" s="134" t="s">
        <v>23</v>
      </c>
    </row>
    <row r="70" spans="1:10" ht="24" customHeight="1" thickBot="1">
      <c r="A70" s="200"/>
      <c r="B70" s="199"/>
      <c r="C70" s="199"/>
      <c r="D70" s="114">
        <v>0.5833333333333334</v>
      </c>
      <c r="E70" s="127" t="s">
        <v>96</v>
      </c>
      <c r="F70" s="82" t="str">
        <f>J101</f>
        <v>徳島SFC50</v>
      </c>
      <c r="G70" s="169" t="s">
        <v>132</v>
      </c>
      <c r="H70" s="82" t="str">
        <f>J20</f>
        <v>徳島市シニア サッカークラブ</v>
      </c>
      <c r="I70" s="83" t="str">
        <f>H69</f>
        <v>Ｔ・Ｃ・Ｏ・ＳＣ</v>
      </c>
      <c r="J70" s="81"/>
    </row>
    <row r="71" spans="1:9" ht="24.75" customHeight="1" thickTop="1">
      <c r="A71" s="84"/>
      <c r="B71" s="24"/>
      <c r="C71" s="26"/>
      <c r="D71" s="9"/>
      <c r="E71" s="17"/>
      <c r="F71" s="76"/>
      <c r="G71" s="77"/>
      <c r="H71" s="76"/>
      <c r="I71" s="25"/>
    </row>
    <row r="72" spans="1:10" ht="22.5" customHeight="1">
      <c r="A72" s="203"/>
      <c r="B72" s="203"/>
      <c r="C72" s="203"/>
      <c r="D72" s="203"/>
      <c r="E72" s="203"/>
      <c r="F72" s="203"/>
      <c r="G72" s="203"/>
      <c r="H72" s="203"/>
      <c r="I72" s="203"/>
      <c r="J72" s="203"/>
    </row>
    <row r="73" spans="1:10" ht="22.5" customHeight="1">
      <c r="A73" s="26"/>
      <c r="B73" s="26"/>
      <c r="C73" s="26"/>
      <c r="D73" s="26"/>
      <c r="E73" s="26"/>
      <c r="F73" s="26"/>
      <c r="G73" s="26"/>
      <c r="H73" s="26"/>
      <c r="I73" s="26"/>
      <c r="J73" s="26"/>
    </row>
    <row r="74" spans="1:10" ht="22.5" customHeight="1">
      <c r="A74" s="26"/>
      <c r="B74" s="26"/>
      <c r="C74" s="26"/>
      <c r="D74" s="26"/>
      <c r="E74" s="26"/>
      <c r="F74" s="26"/>
      <c r="G74" s="26"/>
      <c r="H74" s="26"/>
      <c r="I74" s="26"/>
      <c r="J74" s="26"/>
    </row>
    <row r="75" spans="1:10" ht="32.25" customHeight="1">
      <c r="A75" s="202" t="s">
        <v>129</v>
      </c>
      <c r="B75" s="202"/>
      <c r="C75" s="202"/>
      <c r="D75" s="202"/>
      <c r="E75" s="202"/>
      <c r="F75" s="202"/>
      <c r="G75" s="202"/>
      <c r="H75" s="202"/>
      <c r="I75" s="202"/>
      <c r="J75" s="202"/>
    </row>
    <row r="76" spans="1:10" ht="22.5" customHeight="1" thickBot="1">
      <c r="A76" s="4" t="s">
        <v>8</v>
      </c>
      <c r="B76" s="5"/>
      <c r="C76" s="5"/>
      <c r="D76" s="9"/>
      <c r="E76" s="9"/>
      <c r="F76" s="6"/>
      <c r="G76" s="3"/>
      <c r="H76" s="6"/>
      <c r="I76" s="10"/>
      <c r="J76" s="10"/>
    </row>
    <row r="77" spans="1:10" ht="22.5" customHeight="1" thickTop="1">
      <c r="A77" s="7" t="s">
        <v>0</v>
      </c>
      <c r="B77" s="8" t="s">
        <v>2</v>
      </c>
      <c r="C77" s="8" t="s">
        <v>1</v>
      </c>
      <c r="D77" s="8" t="s">
        <v>3</v>
      </c>
      <c r="E77" s="8" t="s">
        <v>36</v>
      </c>
      <c r="F77" s="204" t="s">
        <v>10</v>
      </c>
      <c r="G77" s="204"/>
      <c r="H77" s="205"/>
      <c r="I77" s="11" t="s">
        <v>4</v>
      </c>
      <c r="J77" s="13" t="s">
        <v>105</v>
      </c>
    </row>
    <row r="78" spans="1:10" ht="24" customHeight="1">
      <c r="A78" s="189">
        <v>45179</v>
      </c>
      <c r="B78" s="174" t="s">
        <v>97</v>
      </c>
      <c r="C78" s="184" t="str">
        <f>F78</f>
        <v>STAR　WEST</v>
      </c>
      <c r="D78" s="22">
        <v>0.4166666666666667</v>
      </c>
      <c r="E78" s="129" t="s">
        <v>95</v>
      </c>
      <c r="F78" s="76" t="str">
        <f>J83</f>
        <v>STAR　WEST</v>
      </c>
      <c r="G78" s="79" t="s">
        <v>145</v>
      </c>
      <c r="H78" s="76" t="str">
        <f>J52</f>
        <v>阿波ＦＣ</v>
      </c>
      <c r="I78" s="20" t="str">
        <f>F79</f>
        <v>徳島県庁ＦＣゴールド</v>
      </c>
      <c r="J78" s="75"/>
    </row>
    <row r="79" spans="1:10" ht="24" customHeight="1">
      <c r="A79" s="190"/>
      <c r="B79" s="174"/>
      <c r="C79" s="185"/>
      <c r="D79" s="22">
        <v>0.4583333333333333</v>
      </c>
      <c r="E79" s="129" t="s">
        <v>95</v>
      </c>
      <c r="F79" s="76" t="str">
        <f>J56</f>
        <v>徳島県庁ＦＣゴールド</v>
      </c>
      <c r="G79" s="79" t="s">
        <v>137</v>
      </c>
      <c r="H79" s="76" t="str">
        <f>J64</f>
        <v>石井シニアフットボールクラブ</v>
      </c>
      <c r="I79" s="20" t="str">
        <f>F80</f>
        <v>鳴門クラブ</v>
      </c>
      <c r="J79" s="134" t="s">
        <v>31</v>
      </c>
    </row>
    <row r="80" spans="1:10" ht="24" customHeight="1">
      <c r="A80" s="190"/>
      <c r="B80" s="174"/>
      <c r="C80" s="186"/>
      <c r="D80" s="22">
        <v>0.5</v>
      </c>
      <c r="E80" s="129" t="s">
        <v>95</v>
      </c>
      <c r="F80" s="76" t="str">
        <f>J8</f>
        <v>鳴門クラブ</v>
      </c>
      <c r="G80" s="79" t="s">
        <v>167</v>
      </c>
      <c r="H80" s="25" t="str">
        <f>J79</f>
        <v>ＳＣＲ＠ＴＣＨ＋（ｽｸﾗｯﾁﾌﾟﾗｽ）</v>
      </c>
      <c r="I80" s="20" t="str">
        <f>F81</f>
        <v>津田クラブ</v>
      </c>
      <c r="J80" s="134" t="s">
        <v>32</v>
      </c>
    </row>
    <row r="81" spans="1:10" ht="24" customHeight="1">
      <c r="A81" s="190"/>
      <c r="B81" s="174"/>
      <c r="C81" s="185" t="str">
        <f>H83</f>
        <v>渭東クラブ</v>
      </c>
      <c r="D81" s="22">
        <v>0.5416666666666666</v>
      </c>
      <c r="E81" s="129" t="s">
        <v>95</v>
      </c>
      <c r="F81" s="76" t="str">
        <f>J95</f>
        <v>津田クラブ</v>
      </c>
      <c r="G81" s="79" t="s">
        <v>153</v>
      </c>
      <c r="H81" s="76" t="str">
        <f>J68</f>
        <v>川友楽</v>
      </c>
      <c r="I81" s="20" t="str">
        <f>F82</f>
        <v>小松島OFC </v>
      </c>
      <c r="J81" s="136"/>
    </row>
    <row r="82" spans="1:10" ht="24" customHeight="1">
      <c r="A82" s="190"/>
      <c r="B82" s="174"/>
      <c r="C82" s="185"/>
      <c r="D82" s="22">
        <v>0.5833333333333334</v>
      </c>
      <c r="E82" s="132" t="s">
        <v>95</v>
      </c>
      <c r="F82" s="76" t="str">
        <f>J60</f>
        <v>小松島OFC </v>
      </c>
      <c r="G82" s="79" t="s">
        <v>168</v>
      </c>
      <c r="H82" s="76" t="str">
        <f>J87</f>
        <v>鴨島フットボールクラブ </v>
      </c>
      <c r="I82" s="20" t="str">
        <f>F83</f>
        <v>オールディーズＦＣ</v>
      </c>
      <c r="J82" s="134"/>
    </row>
    <row r="83" spans="1:10" ht="24" customHeight="1">
      <c r="A83" s="191"/>
      <c r="B83" s="175"/>
      <c r="C83" s="188"/>
      <c r="D83" s="59">
        <v>0.625</v>
      </c>
      <c r="E83" s="130" t="s">
        <v>95</v>
      </c>
      <c r="F83" s="78" t="str">
        <f>J91</f>
        <v>オールディーズＦＣ</v>
      </c>
      <c r="G83" s="110" t="s">
        <v>145</v>
      </c>
      <c r="H83" s="78" t="str">
        <f>J48</f>
        <v>渭東クラブ</v>
      </c>
      <c r="I83" s="21" t="str">
        <f>H82</f>
        <v>鴨島フットボールクラブ </v>
      </c>
      <c r="J83" s="134" t="s">
        <v>91</v>
      </c>
    </row>
    <row r="84" spans="1:10" ht="24" customHeight="1">
      <c r="A84" s="189">
        <v>45186</v>
      </c>
      <c r="B84" s="173" t="s">
        <v>94</v>
      </c>
      <c r="C84" s="196" t="str">
        <f>F84</f>
        <v>津田クラブ</v>
      </c>
      <c r="D84" s="22">
        <v>0.4166666666666667</v>
      </c>
      <c r="E84" s="129" t="s">
        <v>95</v>
      </c>
      <c r="F84" s="80" t="s">
        <v>102</v>
      </c>
      <c r="G84" s="79" t="s">
        <v>169</v>
      </c>
      <c r="H84" s="80" t="s">
        <v>111</v>
      </c>
      <c r="I84" s="20" t="str">
        <f>F85</f>
        <v>ＳＣＲ＠ＴＣＨ＋（ｽｸﾗｯﾁﾌﾟﾗｽ）</v>
      </c>
      <c r="J84" s="134" t="s">
        <v>42</v>
      </c>
    </row>
    <row r="85" spans="1:10" ht="24" customHeight="1">
      <c r="A85" s="194"/>
      <c r="B85" s="174"/>
      <c r="C85" s="197"/>
      <c r="D85" s="22">
        <v>0.4583333333333333</v>
      </c>
      <c r="E85" s="129" t="s">
        <v>95</v>
      </c>
      <c r="F85" s="76" t="s">
        <v>108</v>
      </c>
      <c r="G85" s="79" t="s">
        <v>140</v>
      </c>
      <c r="H85" s="76" t="s">
        <v>112</v>
      </c>
      <c r="I85" s="20" t="str">
        <f>F86</f>
        <v>鴨島フットボールクラブ </v>
      </c>
      <c r="J85" s="120"/>
    </row>
    <row r="86" spans="1:10" ht="24" customHeight="1">
      <c r="A86" s="194"/>
      <c r="B86" s="174"/>
      <c r="C86" s="206"/>
      <c r="D86" s="22">
        <v>0.5</v>
      </c>
      <c r="E86" s="129" t="s">
        <v>95</v>
      </c>
      <c r="F86" s="76" t="s">
        <v>73</v>
      </c>
      <c r="G86" s="79" t="s">
        <v>172</v>
      </c>
      <c r="H86" s="76" t="s">
        <v>101</v>
      </c>
      <c r="I86" s="20" t="s">
        <v>37</v>
      </c>
      <c r="J86" s="134"/>
    </row>
    <row r="87" spans="1:10" ht="24" customHeight="1">
      <c r="A87" s="194"/>
      <c r="B87" s="174"/>
      <c r="C87" s="176" t="str">
        <f>H88</f>
        <v>小松島OFC </v>
      </c>
      <c r="D87" s="22">
        <v>0.5416666666666666</v>
      </c>
      <c r="E87" s="132" t="s">
        <v>95</v>
      </c>
      <c r="F87" s="76" t="s">
        <v>147</v>
      </c>
      <c r="G87" s="79" t="s">
        <v>137</v>
      </c>
      <c r="H87" s="76" t="str">
        <f>J83</f>
        <v>STAR　WEST</v>
      </c>
      <c r="I87" s="20" t="str">
        <f>F88</f>
        <v>石井シニアフットボールクラブ</v>
      </c>
      <c r="J87" s="134" t="s">
        <v>73</v>
      </c>
    </row>
    <row r="88" spans="1:10" ht="24" customHeight="1">
      <c r="A88" s="194"/>
      <c r="B88" s="174"/>
      <c r="C88" s="177"/>
      <c r="D88" s="22">
        <v>0.5833333333333334</v>
      </c>
      <c r="E88" s="129" t="s">
        <v>95</v>
      </c>
      <c r="F88" s="76" t="s">
        <v>109</v>
      </c>
      <c r="G88" s="79" t="s">
        <v>150</v>
      </c>
      <c r="H88" s="76" t="s">
        <v>114</v>
      </c>
      <c r="I88" s="20" t="str">
        <f>F89</f>
        <v>阿波ＦＣ</v>
      </c>
      <c r="J88" s="134" t="s">
        <v>18</v>
      </c>
    </row>
    <row r="89" spans="1:10" ht="24" customHeight="1">
      <c r="A89" s="195"/>
      <c r="B89" s="175"/>
      <c r="C89" s="178"/>
      <c r="D89" s="59">
        <v>0.625</v>
      </c>
      <c r="E89" s="129" t="s">
        <v>95</v>
      </c>
      <c r="F89" s="78" t="s">
        <v>110</v>
      </c>
      <c r="G89" s="110" t="s">
        <v>152</v>
      </c>
      <c r="H89" s="123" t="s">
        <v>106</v>
      </c>
      <c r="I89" s="44" t="str">
        <f>H88</f>
        <v>小松島OFC </v>
      </c>
      <c r="J89" s="137"/>
    </row>
    <row r="90" spans="1:10" ht="24" customHeight="1">
      <c r="A90" s="189">
        <v>45193</v>
      </c>
      <c r="B90" s="196" t="s">
        <v>97</v>
      </c>
      <c r="C90" s="184" t="str">
        <f>F90</f>
        <v>プレフ</v>
      </c>
      <c r="D90" s="60">
        <v>0.4166666666666667</v>
      </c>
      <c r="E90" s="126" t="s">
        <v>96</v>
      </c>
      <c r="F90" s="80" t="str">
        <f>J24</f>
        <v>プレフ</v>
      </c>
      <c r="G90" s="79" t="s">
        <v>169</v>
      </c>
      <c r="H90" s="80" t="str">
        <f>J40</f>
        <v>Ｚ　　団</v>
      </c>
      <c r="I90" s="19" t="str">
        <f>F91</f>
        <v>徳島SFC50</v>
      </c>
      <c r="J90" s="135"/>
    </row>
    <row r="91" spans="1:10" ht="24" customHeight="1">
      <c r="A91" s="194"/>
      <c r="B91" s="197"/>
      <c r="C91" s="185"/>
      <c r="D91" s="22">
        <v>0.4583333333333333</v>
      </c>
      <c r="E91" s="124" t="s">
        <v>96</v>
      </c>
      <c r="F91" s="76" t="str">
        <f>J101</f>
        <v>徳島SFC50</v>
      </c>
      <c r="G91" s="79" t="s">
        <v>153</v>
      </c>
      <c r="H91" s="76" t="str">
        <f>J44</f>
        <v>Ｔ・Ｃ・Ｏ・ＳＣ</v>
      </c>
      <c r="I91" s="20" t="str">
        <f>F92</f>
        <v>徳島市シニア サッカークラブ</v>
      </c>
      <c r="J91" s="134" t="s">
        <v>16</v>
      </c>
    </row>
    <row r="92" spans="1:10" ht="24" customHeight="1">
      <c r="A92" s="194"/>
      <c r="B92" s="197"/>
      <c r="C92" s="186"/>
      <c r="D92" s="22">
        <v>0.5</v>
      </c>
      <c r="E92" s="124" t="s">
        <v>96</v>
      </c>
      <c r="F92" s="76" t="str">
        <f>J20</f>
        <v>徳島市シニア サッカークラブ</v>
      </c>
      <c r="G92" s="79" t="s">
        <v>139</v>
      </c>
      <c r="H92" s="25" t="str">
        <f>J7</f>
        <v>FC鳴門</v>
      </c>
      <c r="I92" s="20" t="str">
        <f>F93</f>
        <v>阿南シニアフットボールクラブ</v>
      </c>
      <c r="J92" s="134" t="s">
        <v>17</v>
      </c>
    </row>
    <row r="93" spans="1:10" ht="24" customHeight="1">
      <c r="A93" s="194"/>
      <c r="B93" s="197"/>
      <c r="C93" s="185" t="str">
        <f>H95</f>
        <v>鴨島フットボールクラブ </v>
      </c>
      <c r="D93" s="22">
        <v>0.5416666666666666</v>
      </c>
      <c r="E93" s="124" t="s">
        <v>96</v>
      </c>
      <c r="F93" s="76" t="str">
        <f>J28</f>
        <v>阿南シニアフットボールクラブ</v>
      </c>
      <c r="G93" s="79" t="s">
        <v>138</v>
      </c>
      <c r="H93" s="76" t="str">
        <f>J12</f>
        <v>フットボールクラブ　チロリン村 </v>
      </c>
      <c r="I93" s="20" t="str">
        <f>F94</f>
        <v>応神クラブ </v>
      </c>
      <c r="J93" s="136"/>
    </row>
    <row r="94" spans="1:10" ht="24" customHeight="1">
      <c r="A94" s="194"/>
      <c r="B94" s="197"/>
      <c r="C94" s="185"/>
      <c r="D94" s="22">
        <v>0.5833333333333334</v>
      </c>
      <c r="E94" s="128" t="s">
        <v>96</v>
      </c>
      <c r="F94" s="76" t="str">
        <f>J36</f>
        <v>応神クラブ </v>
      </c>
      <c r="G94" s="79" t="s">
        <v>170</v>
      </c>
      <c r="H94" s="76" t="str">
        <f>J16</f>
        <v>吉野倶楽部</v>
      </c>
      <c r="I94" s="20" t="str">
        <f>F95</f>
        <v>ＳＣＲ＠ＴＣＨ＋（ｽｸﾗｯﾁﾌﾟﾗｽ）</v>
      </c>
      <c r="J94" s="135"/>
    </row>
    <row r="95" spans="1:10" ht="24" customHeight="1">
      <c r="A95" s="195"/>
      <c r="B95" s="198"/>
      <c r="C95" s="188"/>
      <c r="D95" s="59">
        <v>0.625</v>
      </c>
      <c r="E95" s="130" t="s">
        <v>95</v>
      </c>
      <c r="F95" s="78" t="str">
        <f>J79</f>
        <v>ＳＣＲ＠ＴＣＨ＋（ｽｸﾗｯﾁﾌﾟﾗｽ）</v>
      </c>
      <c r="G95" s="79" t="s">
        <v>171</v>
      </c>
      <c r="H95" s="78" t="str">
        <f>J87</f>
        <v>鴨島フットボールクラブ </v>
      </c>
      <c r="I95" s="21" t="str">
        <f>H94</f>
        <v>吉野倶楽部</v>
      </c>
      <c r="J95" s="134" t="s">
        <v>103</v>
      </c>
    </row>
    <row r="96" spans="1:10" ht="24" customHeight="1">
      <c r="A96" s="189">
        <v>45228</v>
      </c>
      <c r="B96" s="196" t="s">
        <v>100</v>
      </c>
      <c r="C96" s="184" t="str">
        <f>F96</f>
        <v>オールディーズＦＣ</v>
      </c>
      <c r="D96" s="60">
        <v>0.4166666666666667</v>
      </c>
      <c r="E96" s="131" t="s">
        <v>95</v>
      </c>
      <c r="F96" s="80" t="str">
        <f>J91</f>
        <v>オールディーズＦＣ</v>
      </c>
      <c r="G96" s="163" t="s">
        <v>136</v>
      </c>
      <c r="H96" s="80" t="str">
        <f>J87</f>
        <v>鴨島フットボールクラブ </v>
      </c>
      <c r="I96" s="19" t="str">
        <f>F97</f>
        <v>鳴門クラブ</v>
      </c>
      <c r="J96" s="134" t="s">
        <v>104</v>
      </c>
    </row>
    <row r="97" spans="1:10" ht="24" customHeight="1">
      <c r="A97" s="194"/>
      <c r="B97" s="197"/>
      <c r="C97" s="185"/>
      <c r="D97" s="22">
        <v>0.4583333333333333</v>
      </c>
      <c r="E97" s="129" t="s">
        <v>95</v>
      </c>
      <c r="F97" s="76" t="str">
        <f>J8</f>
        <v>鳴門クラブ</v>
      </c>
      <c r="G97" s="79" t="s">
        <v>174</v>
      </c>
      <c r="H97" s="25" t="str">
        <f>J83</f>
        <v>STAR　WEST</v>
      </c>
      <c r="I97" s="20" t="str">
        <f>F98</f>
        <v>阿波ＦＣ（棄権）</v>
      </c>
      <c r="J97" s="136"/>
    </row>
    <row r="98" spans="1:10" ht="24" customHeight="1">
      <c r="A98" s="194"/>
      <c r="B98" s="197"/>
      <c r="C98" s="186"/>
      <c r="D98" s="22">
        <v>0.5</v>
      </c>
      <c r="E98" s="129" t="s">
        <v>95</v>
      </c>
      <c r="F98" s="76" t="s">
        <v>175</v>
      </c>
      <c r="G98" s="79" t="s">
        <v>137</v>
      </c>
      <c r="H98" s="76" t="str">
        <f>J64</f>
        <v>石井シニアフットボールクラブ</v>
      </c>
      <c r="I98" s="20" t="str">
        <f>F99</f>
        <v>Ｔ・Ｃ・Ｏ・ＳＣ</v>
      </c>
      <c r="J98" s="134"/>
    </row>
    <row r="99" spans="1:10" ht="24" customHeight="1">
      <c r="A99" s="194"/>
      <c r="B99" s="197"/>
      <c r="C99" s="187" t="str">
        <f>H101</f>
        <v>RED　OLD</v>
      </c>
      <c r="D99" s="22">
        <v>0.5416666666666666</v>
      </c>
      <c r="E99" s="124" t="s">
        <v>96</v>
      </c>
      <c r="F99" s="76" t="str">
        <f>J44</f>
        <v>Ｔ・Ｃ・Ｏ・ＳＣ</v>
      </c>
      <c r="G99" s="79" t="s">
        <v>132</v>
      </c>
      <c r="H99" s="76" t="str">
        <f>J16</f>
        <v>吉野倶楽部</v>
      </c>
      <c r="I99" s="20" t="str">
        <f>F100</f>
        <v>応神クラブ </v>
      </c>
      <c r="J99" s="135"/>
    </row>
    <row r="100" spans="1:10" ht="24" customHeight="1">
      <c r="A100" s="194"/>
      <c r="B100" s="197"/>
      <c r="C100" s="185"/>
      <c r="D100" s="22">
        <v>0.5833333333333334</v>
      </c>
      <c r="E100" s="128" t="s">
        <v>96</v>
      </c>
      <c r="F100" s="76" t="str">
        <f>J36</f>
        <v>応神クラブ </v>
      </c>
      <c r="G100" s="79" t="s">
        <v>176</v>
      </c>
      <c r="H100" s="76" t="str">
        <f>J28</f>
        <v>阿南シニアフットボールクラブ</v>
      </c>
      <c r="I100" s="20" t="str">
        <f>F101</f>
        <v>徳島市シニア サッカークラブ</v>
      </c>
      <c r="J100" s="15" t="s">
        <v>33</v>
      </c>
    </row>
    <row r="101" spans="1:10" ht="24" customHeight="1">
      <c r="A101" s="195"/>
      <c r="B101" s="198"/>
      <c r="C101" s="188"/>
      <c r="D101" s="59">
        <v>0.625</v>
      </c>
      <c r="E101" s="125" t="s">
        <v>96</v>
      </c>
      <c r="F101" s="78" t="str">
        <f>J20</f>
        <v>徳島市シニア サッカークラブ</v>
      </c>
      <c r="G101" s="79" t="s">
        <v>133</v>
      </c>
      <c r="H101" s="78" t="str">
        <f>J32</f>
        <v>RED　OLD</v>
      </c>
      <c r="I101" s="164" t="str">
        <f>H100</f>
        <v>阿南シニアフットボールクラブ</v>
      </c>
      <c r="J101" s="15" t="s">
        <v>88</v>
      </c>
    </row>
    <row r="102" spans="1:10" ht="24" customHeight="1">
      <c r="A102" s="189">
        <v>45235</v>
      </c>
      <c r="B102" s="173" t="s">
        <v>97</v>
      </c>
      <c r="C102" s="173" t="str">
        <f>F102</f>
        <v>鴨島フットボールクラブ </v>
      </c>
      <c r="D102" s="60">
        <v>0.4166666666666667</v>
      </c>
      <c r="E102" s="131" t="s">
        <v>95</v>
      </c>
      <c r="F102" s="80" t="s">
        <v>73</v>
      </c>
      <c r="G102" s="115" t="s">
        <v>145</v>
      </c>
      <c r="H102" s="80" t="s">
        <v>106</v>
      </c>
      <c r="I102" s="19" t="s">
        <v>107</v>
      </c>
      <c r="J102" s="15" t="s">
        <v>34</v>
      </c>
    </row>
    <row r="103" spans="1:10" ht="24" customHeight="1">
      <c r="A103" s="194"/>
      <c r="B103" s="174"/>
      <c r="C103" s="174"/>
      <c r="D103" s="22">
        <v>0.4583333333333333</v>
      </c>
      <c r="E103" s="129" t="s">
        <v>95</v>
      </c>
      <c r="F103" s="76" t="s">
        <v>177</v>
      </c>
      <c r="G103" s="79" t="s">
        <v>137</v>
      </c>
      <c r="H103" s="76" t="s">
        <v>108</v>
      </c>
      <c r="I103" s="20" t="s">
        <v>101</v>
      </c>
      <c r="J103" s="15" t="s">
        <v>39</v>
      </c>
    </row>
    <row r="104" spans="1:10" ht="24" customHeight="1">
      <c r="A104" s="194"/>
      <c r="B104" s="174"/>
      <c r="C104" s="179"/>
      <c r="D104" s="22">
        <v>0.5</v>
      </c>
      <c r="E104" s="129" t="s">
        <v>95</v>
      </c>
      <c r="F104" s="76" t="s">
        <v>101</v>
      </c>
      <c r="G104" s="79" t="s">
        <v>138</v>
      </c>
      <c r="H104" s="25" t="s">
        <v>109</v>
      </c>
      <c r="I104" s="20" t="str">
        <f>F105</f>
        <v>徳島県庁ＦＣゴールド</v>
      </c>
      <c r="J104" s="12"/>
    </row>
    <row r="105" spans="1:10" ht="24" customHeight="1">
      <c r="A105" s="194"/>
      <c r="B105" s="174"/>
      <c r="C105" s="174" t="str">
        <f>H107</f>
        <v>阿波ＦＣ</v>
      </c>
      <c r="D105" s="22">
        <v>0.5416666666666666</v>
      </c>
      <c r="E105" s="129" t="s">
        <v>95</v>
      </c>
      <c r="F105" s="76" t="str">
        <f>J56</f>
        <v>徳島県庁ＦＣゴールド</v>
      </c>
      <c r="G105" s="79" t="s">
        <v>132</v>
      </c>
      <c r="H105" s="76" t="str">
        <f>J60</f>
        <v>小松島OFC </v>
      </c>
      <c r="I105" s="20" t="s">
        <v>112</v>
      </c>
      <c r="J105" s="12"/>
    </row>
    <row r="106" spans="1:10" ht="24" customHeight="1">
      <c r="A106" s="194"/>
      <c r="B106" s="174"/>
      <c r="C106" s="174"/>
      <c r="D106" s="22">
        <v>0.5833333333333334</v>
      </c>
      <c r="E106" s="132" t="s">
        <v>95</v>
      </c>
      <c r="F106" s="76" t="s">
        <v>112</v>
      </c>
      <c r="G106" s="79" t="s">
        <v>159</v>
      </c>
      <c r="H106" s="76" t="s">
        <v>102</v>
      </c>
      <c r="I106" s="20" t="s">
        <v>113</v>
      </c>
      <c r="J106" s="12"/>
    </row>
    <row r="107" spans="1:10" ht="24" customHeight="1">
      <c r="A107" s="195"/>
      <c r="B107" s="175"/>
      <c r="C107" s="175"/>
      <c r="D107" s="59">
        <v>0.625</v>
      </c>
      <c r="E107" s="130" t="s">
        <v>95</v>
      </c>
      <c r="F107" s="78" t="s">
        <v>113</v>
      </c>
      <c r="G107" s="79" t="s">
        <v>153</v>
      </c>
      <c r="H107" s="78" t="s">
        <v>110</v>
      </c>
      <c r="I107" s="21" t="s">
        <v>102</v>
      </c>
      <c r="J107" s="15"/>
    </row>
    <row r="108" spans="1:13" ht="24" customHeight="1">
      <c r="A108" s="189">
        <v>45242</v>
      </c>
      <c r="B108" s="173" t="s">
        <v>98</v>
      </c>
      <c r="C108" s="181" t="str">
        <f>F108</f>
        <v>阿南シニアフットボールクラブ</v>
      </c>
      <c r="D108" s="60">
        <v>0.4166666666666667</v>
      </c>
      <c r="E108" s="126" t="s">
        <v>96</v>
      </c>
      <c r="F108" s="80" t="str">
        <f>J28</f>
        <v>阿南シニアフットボールクラブ</v>
      </c>
      <c r="G108" s="115" t="s">
        <v>168</v>
      </c>
      <c r="H108" s="80" t="str">
        <f>J44</f>
        <v>Ｔ・Ｃ・Ｏ・ＳＣ</v>
      </c>
      <c r="I108" s="19" t="str">
        <f>F109</f>
        <v>Ｚ　　団</v>
      </c>
      <c r="J108" s="12"/>
      <c r="M108" s="16"/>
    </row>
    <row r="109" spans="1:13" ht="24" customHeight="1">
      <c r="A109" s="194"/>
      <c r="B109" s="174"/>
      <c r="C109" s="183"/>
      <c r="D109" s="22">
        <v>0.4583333333333333</v>
      </c>
      <c r="E109" s="124" t="s">
        <v>96</v>
      </c>
      <c r="F109" s="76" t="str">
        <f>J40</f>
        <v>Ｚ　　団</v>
      </c>
      <c r="G109" s="79" t="s">
        <v>160</v>
      </c>
      <c r="H109" s="76" t="str">
        <f>J7</f>
        <v>FC鳴門</v>
      </c>
      <c r="I109" s="20" t="str">
        <f>F110</f>
        <v>RED　OLD</v>
      </c>
      <c r="J109" s="12"/>
      <c r="M109" s="16"/>
    </row>
    <row r="110" spans="1:13" ht="24" customHeight="1">
      <c r="A110" s="194"/>
      <c r="B110" s="174"/>
      <c r="C110" s="182" t="str">
        <f>H112</f>
        <v>鳴門クラブ</v>
      </c>
      <c r="D110" s="22">
        <v>0.5</v>
      </c>
      <c r="E110" s="124" t="s">
        <v>96</v>
      </c>
      <c r="F110" s="76" t="str">
        <f>J32</f>
        <v>RED　OLD</v>
      </c>
      <c r="G110" s="79" t="s">
        <v>178</v>
      </c>
      <c r="H110" s="76" t="str">
        <f>J24</f>
        <v>プレフ</v>
      </c>
      <c r="I110" s="20" t="str">
        <f>F111</f>
        <v>吉野倶楽部</v>
      </c>
      <c r="J110" s="12"/>
      <c r="M110" s="16"/>
    </row>
    <row r="111" spans="1:13" ht="24" customHeight="1">
      <c r="A111" s="194"/>
      <c r="B111" s="174"/>
      <c r="C111" s="182"/>
      <c r="D111" s="22">
        <v>0.5416666666666666</v>
      </c>
      <c r="E111" s="124" t="s">
        <v>96</v>
      </c>
      <c r="F111" s="76" t="str">
        <f>J16</f>
        <v>吉野倶楽部</v>
      </c>
      <c r="G111" s="79" t="s">
        <v>135</v>
      </c>
      <c r="H111" s="76" t="str">
        <f>J101</f>
        <v>徳島SFC50</v>
      </c>
      <c r="I111" s="20" t="str">
        <f>F112</f>
        <v>津田クラブ</v>
      </c>
      <c r="J111" s="12"/>
      <c r="M111" s="16"/>
    </row>
    <row r="112" spans="1:13" ht="24" customHeight="1">
      <c r="A112" s="195"/>
      <c r="B112" s="175"/>
      <c r="C112" s="201"/>
      <c r="D112" s="59">
        <v>0.5833333333333334</v>
      </c>
      <c r="E112" s="130" t="s">
        <v>95</v>
      </c>
      <c r="F112" s="78" t="str">
        <f>J95</f>
        <v>津田クラブ</v>
      </c>
      <c r="G112" s="79" t="s">
        <v>179</v>
      </c>
      <c r="H112" s="78" t="str">
        <f>J8</f>
        <v>鳴門クラブ</v>
      </c>
      <c r="I112" s="21" t="str">
        <f>H111</f>
        <v>徳島SFC50</v>
      </c>
      <c r="J112" s="12"/>
      <c r="M112" s="2"/>
    </row>
    <row r="113" spans="1:10" ht="24" customHeight="1">
      <c r="A113" s="194">
        <v>45249</v>
      </c>
      <c r="B113" s="174" t="s">
        <v>97</v>
      </c>
      <c r="C113" s="173" t="str">
        <f>F113</f>
        <v>渭東クラブ</v>
      </c>
      <c r="D113" s="22">
        <v>0.4166666666666667</v>
      </c>
      <c r="E113" s="129" t="s">
        <v>95</v>
      </c>
      <c r="F113" s="76" t="str">
        <f>J48</f>
        <v>渭東クラブ</v>
      </c>
      <c r="G113" s="115" t="s">
        <v>180</v>
      </c>
      <c r="H113" s="76" t="str">
        <f>J87</f>
        <v>鴨島フットボールクラブ </v>
      </c>
      <c r="I113" s="20" t="str">
        <f>F114</f>
        <v>徳島県庁ＦＣゴールド</v>
      </c>
      <c r="J113" s="14"/>
    </row>
    <row r="114" spans="1:10" ht="24" customHeight="1">
      <c r="A114" s="194"/>
      <c r="B114" s="174"/>
      <c r="C114" s="174"/>
      <c r="D114" s="22">
        <v>0.4583333333333333</v>
      </c>
      <c r="E114" s="129" t="s">
        <v>95</v>
      </c>
      <c r="F114" s="76" t="str">
        <f>J56</f>
        <v>徳島県庁ＦＣゴールド</v>
      </c>
      <c r="G114" s="79" t="s">
        <v>166</v>
      </c>
      <c r="H114" s="76" t="str">
        <f>J91</f>
        <v>オールディーズＦＣ</v>
      </c>
      <c r="I114" s="20" t="str">
        <f>F115</f>
        <v>石井シニアフットボールクラブ</v>
      </c>
      <c r="J114" s="12"/>
    </row>
    <row r="115" spans="1:10" ht="24" customHeight="1">
      <c r="A115" s="194"/>
      <c r="B115" s="174"/>
      <c r="C115" s="179"/>
      <c r="D115" s="22">
        <v>0.5</v>
      </c>
      <c r="E115" s="129" t="s">
        <v>95</v>
      </c>
      <c r="F115" s="76" t="str">
        <f>J64</f>
        <v>石井シニアフットボールクラブ</v>
      </c>
      <c r="G115" s="109" t="s">
        <v>135</v>
      </c>
      <c r="H115" s="76" t="str">
        <f>J83</f>
        <v>STAR　WEST</v>
      </c>
      <c r="I115" s="20" t="str">
        <f>F116</f>
        <v>阿波ＦＣ</v>
      </c>
      <c r="J115" s="12"/>
    </row>
    <row r="116" spans="1:10" ht="24" customHeight="1">
      <c r="A116" s="194"/>
      <c r="B116" s="174"/>
      <c r="C116" s="180" t="str">
        <f>H118</f>
        <v>ＳＣＲ＠ＴＣＨ＋（ｽｸﾗｯﾁﾌﾟﾗｽ）</v>
      </c>
      <c r="D116" s="22">
        <v>0.5416666666666666</v>
      </c>
      <c r="E116" s="129" t="s">
        <v>95</v>
      </c>
      <c r="F116" s="76" t="str">
        <f>J52</f>
        <v>阿波ＦＣ</v>
      </c>
      <c r="G116" s="109" t="s">
        <v>149</v>
      </c>
      <c r="H116" s="76" t="str">
        <f>J95</f>
        <v>津田クラブ</v>
      </c>
      <c r="I116" s="20" t="str">
        <f>F117</f>
        <v>川友楽</v>
      </c>
      <c r="J116" s="12"/>
    </row>
    <row r="117" spans="1:10" ht="24" customHeight="1">
      <c r="A117" s="194"/>
      <c r="B117" s="174"/>
      <c r="C117" s="174"/>
      <c r="D117" s="22">
        <v>0.5833333333333334</v>
      </c>
      <c r="E117" s="129" t="s">
        <v>95</v>
      </c>
      <c r="F117" s="76" t="str">
        <f>J68</f>
        <v>川友楽</v>
      </c>
      <c r="G117" s="109" t="s">
        <v>132</v>
      </c>
      <c r="H117" s="76" t="str">
        <f>J8</f>
        <v>鳴門クラブ</v>
      </c>
      <c r="I117" s="20" t="str">
        <f>F118</f>
        <v>小松島OFC </v>
      </c>
      <c r="J117" s="12"/>
    </row>
    <row r="118" spans="1:10" ht="24" customHeight="1">
      <c r="A118" s="195"/>
      <c r="B118" s="175"/>
      <c r="C118" s="175"/>
      <c r="D118" s="59">
        <v>0.625</v>
      </c>
      <c r="E118" s="130" t="s">
        <v>95</v>
      </c>
      <c r="F118" s="78" t="str">
        <f>J60</f>
        <v>小松島OFC </v>
      </c>
      <c r="G118" s="110" t="s">
        <v>152</v>
      </c>
      <c r="H118" s="78" t="str">
        <f>J79</f>
        <v>ＳＣＲ＠ＴＣＨ＋（ｽｸﾗｯﾁﾌﾟﾗｽ）</v>
      </c>
      <c r="I118" s="21" t="str">
        <f>H117</f>
        <v>鳴門クラブ</v>
      </c>
      <c r="J118" s="15"/>
    </row>
    <row r="119" spans="1:13" ht="24" customHeight="1">
      <c r="A119" s="189">
        <v>45270</v>
      </c>
      <c r="B119" s="173" t="s">
        <v>99</v>
      </c>
      <c r="C119" s="181" t="str">
        <f>F119</f>
        <v>FC鳴門</v>
      </c>
      <c r="D119" s="60">
        <v>0.4166666666666667</v>
      </c>
      <c r="E119" s="124" t="s">
        <v>96</v>
      </c>
      <c r="F119" s="80" t="str">
        <f>J7</f>
        <v>FC鳴門</v>
      </c>
      <c r="G119" s="170" t="s">
        <v>135</v>
      </c>
      <c r="H119" s="80" t="str">
        <f>J16</f>
        <v>吉野倶楽部</v>
      </c>
      <c r="I119" s="19" t="str">
        <f>F120</f>
        <v>小松島OFC </v>
      </c>
      <c r="J119" s="12"/>
      <c r="M119" s="16"/>
    </row>
    <row r="120" spans="1:13" ht="24" customHeight="1">
      <c r="A120" s="194"/>
      <c r="B120" s="174"/>
      <c r="C120" s="182"/>
      <c r="D120" s="22">
        <v>0.4583333333333333</v>
      </c>
      <c r="E120" s="129" t="s">
        <v>95</v>
      </c>
      <c r="F120" s="76" t="str">
        <f>J60</f>
        <v>小松島OFC </v>
      </c>
      <c r="G120" s="142" t="s">
        <v>135</v>
      </c>
      <c r="H120" s="76" t="str">
        <f>J68</f>
        <v>川友楽</v>
      </c>
      <c r="I120" s="20" t="str">
        <f>F121</f>
        <v>渭東クラブ</v>
      </c>
      <c r="J120" s="12"/>
      <c r="M120" s="16"/>
    </row>
    <row r="121" spans="1:13" ht="24" customHeight="1">
      <c r="A121" s="194"/>
      <c r="B121" s="174"/>
      <c r="C121" s="183"/>
      <c r="D121" s="22">
        <v>0.5</v>
      </c>
      <c r="E121" s="129" t="s">
        <v>95</v>
      </c>
      <c r="F121" s="76" t="str">
        <f>J48</f>
        <v>渭東クラブ</v>
      </c>
      <c r="G121" s="171" t="s">
        <v>133</v>
      </c>
      <c r="H121" s="76" t="str">
        <f>J56</f>
        <v>徳島県庁ＦＣゴールド</v>
      </c>
      <c r="I121" s="20" t="str">
        <f>F122</f>
        <v>石井シニアフットボールクラブ</v>
      </c>
      <c r="J121" s="12"/>
      <c r="M121" s="16"/>
    </row>
    <row r="122" spans="1:13" ht="24" customHeight="1">
      <c r="A122" s="194"/>
      <c r="B122" s="174"/>
      <c r="C122" s="182" t="str">
        <f>H124</f>
        <v>徳島市シニア サッカークラブ</v>
      </c>
      <c r="D122" s="22">
        <v>0.5416666666666666</v>
      </c>
      <c r="E122" s="129" t="s">
        <v>95</v>
      </c>
      <c r="F122" s="76" t="str">
        <f>J64</f>
        <v>石井シニアフットボールクラブ</v>
      </c>
      <c r="G122" s="171" t="s">
        <v>134</v>
      </c>
      <c r="H122" s="76" t="str">
        <f>J91</f>
        <v>オールディーズＦＣ</v>
      </c>
      <c r="I122" s="153" t="str">
        <f>F123</f>
        <v>Ｔ・Ｃ・Ｏ・ＳＣ</v>
      </c>
      <c r="J122" s="12"/>
      <c r="M122" s="16"/>
    </row>
    <row r="123" spans="1:13" ht="24" customHeight="1">
      <c r="A123" s="194"/>
      <c r="B123" s="174"/>
      <c r="C123" s="182"/>
      <c r="D123" s="22">
        <v>0.5833333333333334</v>
      </c>
      <c r="E123" s="124" t="s">
        <v>96</v>
      </c>
      <c r="F123" s="162" t="str">
        <f>J44</f>
        <v>Ｔ・Ｃ・Ｏ・ＳＣ</v>
      </c>
      <c r="G123" s="171" t="s">
        <v>149</v>
      </c>
      <c r="H123" s="76" t="str">
        <f>J40</f>
        <v>Ｚ　　団</v>
      </c>
      <c r="I123" s="20" t="str">
        <f>F124</f>
        <v>フットボールクラブ　チロリン村 </v>
      </c>
      <c r="J123" s="12"/>
      <c r="M123" s="16"/>
    </row>
    <row r="124" spans="1:13" ht="24" customHeight="1">
      <c r="A124" s="195"/>
      <c r="B124" s="175"/>
      <c r="C124" s="201"/>
      <c r="D124" s="59">
        <v>0.625</v>
      </c>
      <c r="E124" s="125" t="s">
        <v>96</v>
      </c>
      <c r="F124" s="78" t="str">
        <f>J12</f>
        <v>フットボールクラブ　チロリン村 </v>
      </c>
      <c r="G124" s="172" t="s">
        <v>149</v>
      </c>
      <c r="H124" s="78" t="str">
        <f>J20</f>
        <v>徳島市シニア サッカークラブ</v>
      </c>
      <c r="I124" s="21" t="str">
        <f>H123</f>
        <v>Ｚ　　団</v>
      </c>
      <c r="J124" s="12"/>
      <c r="M124" s="2"/>
    </row>
    <row r="125" spans="1:10" ht="24" customHeight="1">
      <c r="A125" s="189">
        <v>45277</v>
      </c>
      <c r="B125" s="173" t="s">
        <v>97</v>
      </c>
      <c r="C125" s="173" t="str">
        <f>F125</f>
        <v>吉野倶楽部</v>
      </c>
      <c r="D125" s="60">
        <v>0.4166666666666667</v>
      </c>
      <c r="E125" s="126" t="s">
        <v>96</v>
      </c>
      <c r="F125" s="80" t="s">
        <v>116</v>
      </c>
      <c r="G125" s="170" t="s">
        <v>134</v>
      </c>
      <c r="H125" s="80" t="s">
        <v>117</v>
      </c>
      <c r="I125" s="19" t="s">
        <v>118</v>
      </c>
      <c r="J125" s="14"/>
    </row>
    <row r="126" spans="1:10" ht="24" customHeight="1">
      <c r="A126" s="194"/>
      <c r="B126" s="174"/>
      <c r="C126" s="174"/>
      <c r="D126" s="22">
        <v>0.4583333333333333</v>
      </c>
      <c r="E126" s="124" t="s">
        <v>96</v>
      </c>
      <c r="F126" s="76" t="s">
        <v>118</v>
      </c>
      <c r="G126" s="142" t="s">
        <v>159</v>
      </c>
      <c r="H126" s="76" t="s">
        <v>119</v>
      </c>
      <c r="I126" s="20" t="s">
        <v>120</v>
      </c>
      <c r="J126" s="12"/>
    </row>
    <row r="127" spans="1:10" ht="24" customHeight="1">
      <c r="A127" s="194"/>
      <c r="B127" s="174"/>
      <c r="C127" s="179"/>
      <c r="D127" s="22">
        <v>0.5</v>
      </c>
      <c r="E127" s="124" t="s">
        <v>96</v>
      </c>
      <c r="F127" s="76" t="s">
        <v>120</v>
      </c>
      <c r="G127" s="171" t="s">
        <v>159</v>
      </c>
      <c r="H127" s="76" t="s">
        <v>181</v>
      </c>
      <c r="I127" s="20" t="s">
        <v>121</v>
      </c>
      <c r="J127" s="12"/>
    </row>
    <row r="128" spans="1:10" ht="24" customHeight="1">
      <c r="A128" s="194"/>
      <c r="B128" s="174"/>
      <c r="C128" s="180" t="str">
        <f>H129</f>
        <v>徳島SFC50</v>
      </c>
      <c r="D128" s="22">
        <v>0.5416666666666666</v>
      </c>
      <c r="E128" s="124" t="s">
        <v>96</v>
      </c>
      <c r="F128" s="76" t="s">
        <v>121</v>
      </c>
      <c r="G128" s="171" t="s">
        <v>136</v>
      </c>
      <c r="H128" s="76" t="s">
        <v>122</v>
      </c>
      <c r="I128" s="20" t="s">
        <v>123</v>
      </c>
      <c r="J128" s="12"/>
    </row>
    <row r="129" spans="1:10" ht="24" customHeight="1">
      <c r="A129" s="195"/>
      <c r="B129" s="175"/>
      <c r="C129" s="175"/>
      <c r="D129" s="59">
        <v>0.5833333333333334</v>
      </c>
      <c r="E129" s="125" t="s">
        <v>96</v>
      </c>
      <c r="F129" s="78" t="s">
        <v>123</v>
      </c>
      <c r="G129" s="172" t="s">
        <v>136</v>
      </c>
      <c r="H129" s="78" t="s">
        <v>124</v>
      </c>
      <c r="I129" s="21" t="s">
        <v>122</v>
      </c>
      <c r="J129" s="12"/>
    </row>
    <row r="130" spans="1:13" ht="24" customHeight="1">
      <c r="A130" s="189">
        <v>45284</v>
      </c>
      <c r="B130" s="173" t="s">
        <v>97</v>
      </c>
      <c r="C130" s="181" t="str">
        <f>F130</f>
        <v>STAR　WEST</v>
      </c>
      <c r="D130" s="22">
        <v>0.5</v>
      </c>
      <c r="E130" s="129" t="s">
        <v>95</v>
      </c>
      <c r="F130" s="76" t="str">
        <f>J83</f>
        <v>STAR　WEST</v>
      </c>
      <c r="G130" s="171" t="s">
        <v>132</v>
      </c>
      <c r="H130" s="76" t="str">
        <f>J91</f>
        <v>オールディーズＦＣ</v>
      </c>
      <c r="I130" s="20" t="str">
        <f>F131</f>
        <v>徳島県庁ＦＣゴールド</v>
      </c>
      <c r="J130" s="12"/>
      <c r="M130" s="16"/>
    </row>
    <row r="131" spans="1:13" ht="24" customHeight="1">
      <c r="A131" s="194"/>
      <c r="B131" s="174"/>
      <c r="C131" s="183"/>
      <c r="D131" s="22">
        <v>0.5416666666666666</v>
      </c>
      <c r="E131" s="129" t="s">
        <v>95</v>
      </c>
      <c r="F131" s="76" t="str">
        <f>J56</f>
        <v>徳島県庁ＦＣゴールド</v>
      </c>
      <c r="G131" s="171" t="s">
        <v>153</v>
      </c>
      <c r="H131" s="76" t="str">
        <f>J8</f>
        <v>鳴門クラブ</v>
      </c>
      <c r="I131" s="20" t="str">
        <f>F132</f>
        <v>応神クラブ </v>
      </c>
      <c r="J131" s="12"/>
      <c r="M131" s="16"/>
    </row>
    <row r="132" spans="1:13" ht="24" customHeight="1" thickBot="1">
      <c r="A132" s="200"/>
      <c r="B132" s="199"/>
      <c r="C132" s="121" t="str">
        <f>H132</f>
        <v>プレフ</v>
      </c>
      <c r="D132" s="114">
        <v>0.5833333333333334</v>
      </c>
      <c r="E132" s="127" t="s">
        <v>96</v>
      </c>
      <c r="F132" s="82" t="str">
        <f>J36</f>
        <v>応神クラブ </v>
      </c>
      <c r="G132" s="305" t="s">
        <v>155</v>
      </c>
      <c r="H132" s="82" t="str">
        <f>J24</f>
        <v>プレフ</v>
      </c>
      <c r="I132" s="83" t="str">
        <f>H131</f>
        <v>鳴門クラブ</v>
      </c>
      <c r="J132" s="81"/>
      <c r="M132" s="2"/>
    </row>
    <row r="133" spans="1:10" ht="24.75" customHeight="1" thickTop="1">
      <c r="A133" s="85"/>
      <c r="B133" s="24"/>
      <c r="C133" s="26"/>
      <c r="D133" s="9"/>
      <c r="E133" s="17"/>
      <c r="F133" s="23"/>
      <c r="G133" s="61"/>
      <c r="H133" s="23"/>
      <c r="I133" s="25"/>
      <c r="J133" s="16"/>
    </row>
    <row r="134" spans="1:10" ht="24.75" customHeight="1">
      <c r="A134" s="85"/>
      <c r="B134" s="24"/>
      <c r="C134" s="26"/>
      <c r="D134" s="9"/>
      <c r="E134" s="17"/>
      <c r="F134" s="23"/>
      <c r="G134" s="61"/>
      <c r="H134" s="23"/>
      <c r="I134" s="25"/>
      <c r="J134" s="16"/>
    </row>
    <row r="135" spans="1:10" ht="24.75" customHeight="1">
      <c r="A135" s="85"/>
      <c r="B135" s="24"/>
      <c r="C135" s="26"/>
      <c r="D135" s="9"/>
      <c r="E135" s="17"/>
      <c r="F135" s="23"/>
      <c r="G135" s="61"/>
      <c r="H135" s="23"/>
      <c r="I135" s="25"/>
      <c r="J135" s="16"/>
    </row>
    <row r="136" spans="1:10" ht="24.75" customHeight="1">
      <c r="A136" s="85"/>
      <c r="B136" s="24"/>
      <c r="C136" s="26"/>
      <c r="D136" s="9"/>
      <c r="E136" s="17"/>
      <c r="F136" s="23"/>
      <c r="G136" s="61"/>
      <c r="H136" s="23"/>
      <c r="I136" s="25"/>
      <c r="J136" s="16"/>
    </row>
    <row r="137" spans="1:10" ht="24.75" customHeight="1">
      <c r="A137" s="85"/>
      <c r="B137" s="24"/>
      <c r="C137" s="26"/>
      <c r="D137" s="9"/>
      <c r="E137" s="17"/>
      <c r="F137" s="23"/>
      <c r="G137" s="61"/>
      <c r="H137" s="23"/>
      <c r="I137" s="25"/>
      <c r="J137" s="16"/>
    </row>
    <row r="138" spans="1:10" ht="24.75" customHeight="1">
      <c r="A138" s="85"/>
      <c r="B138" s="24"/>
      <c r="C138" s="26"/>
      <c r="D138" s="9"/>
      <c r="E138" s="17"/>
      <c r="F138" s="23"/>
      <c r="G138" s="61"/>
      <c r="H138" s="23"/>
      <c r="I138" s="25"/>
      <c r="J138" s="16"/>
    </row>
    <row r="139" spans="1:10" ht="24.75" customHeight="1">
      <c r="A139" s="85"/>
      <c r="B139" s="24"/>
      <c r="C139" s="26"/>
      <c r="D139" s="9"/>
      <c r="E139" s="17"/>
      <c r="F139" s="23"/>
      <c r="G139" s="61"/>
      <c r="H139" s="23"/>
      <c r="I139" s="25"/>
      <c r="J139" s="16"/>
    </row>
    <row r="140" spans="1:10" ht="24.75" customHeight="1">
      <c r="A140" s="85"/>
      <c r="B140" s="24"/>
      <c r="C140" s="26"/>
      <c r="D140" s="9"/>
      <c r="E140" s="17"/>
      <c r="F140" s="23"/>
      <c r="G140" s="61"/>
      <c r="H140" s="23"/>
      <c r="I140" s="25"/>
      <c r="J140" s="16"/>
    </row>
    <row r="141" spans="1:10" ht="24.75" customHeight="1">
      <c r="A141" s="85"/>
      <c r="B141" s="24"/>
      <c r="C141" s="26"/>
      <c r="D141" s="9"/>
      <c r="E141" s="17"/>
      <c r="F141" s="23"/>
      <c r="G141" s="61"/>
      <c r="H141" s="23"/>
      <c r="I141" s="25"/>
      <c r="J141" s="16"/>
    </row>
    <row r="142" spans="1:10" ht="24.75" customHeight="1">
      <c r="A142" s="85"/>
      <c r="B142" s="24"/>
      <c r="C142" s="26"/>
      <c r="D142" s="9"/>
      <c r="E142" s="17"/>
      <c r="F142" s="23"/>
      <c r="G142" s="61"/>
      <c r="H142" s="23"/>
      <c r="I142" s="25"/>
      <c r="J142" s="16"/>
    </row>
    <row r="143" spans="1:10" ht="24.75" customHeight="1">
      <c r="A143" s="85"/>
      <c r="B143" s="24"/>
      <c r="C143" s="26"/>
      <c r="D143" s="9"/>
      <c r="E143" s="17"/>
      <c r="F143" s="23"/>
      <c r="G143" s="61"/>
      <c r="H143" s="23"/>
      <c r="I143" s="25"/>
      <c r="J143" s="16"/>
    </row>
    <row r="144" spans="1:10" ht="24.75" customHeight="1">
      <c r="A144" s="85"/>
      <c r="B144" s="24"/>
      <c r="C144" s="26"/>
      <c r="D144" s="9"/>
      <c r="E144" s="17"/>
      <c r="F144" s="23"/>
      <c r="G144" s="61"/>
      <c r="H144" s="23"/>
      <c r="I144" s="25"/>
      <c r="J144" s="16"/>
    </row>
  </sheetData>
  <sheetProtection/>
  <mergeCells count="92">
    <mergeCell ref="B66:B70"/>
    <mergeCell ref="C66:C68"/>
    <mergeCell ref="C69:C70"/>
    <mergeCell ref="C49:C50"/>
    <mergeCell ref="C51:C52"/>
    <mergeCell ref="B53:B58"/>
    <mergeCell ref="C53:C55"/>
    <mergeCell ref="C56:C58"/>
    <mergeCell ref="C43:C45"/>
    <mergeCell ref="A38:A39"/>
    <mergeCell ref="B38:B39"/>
    <mergeCell ref="A40:A45"/>
    <mergeCell ref="B40:B45"/>
    <mergeCell ref="C40:C42"/>
    <mergeCell ref="A49:A58"/>
    <mergeCell ref="A27:A31"/>
    <mergeCell ref="B27:B31"/>
    <mergeCell ref="C27:C29"/>
    <mergeCell ref="C30:C31"/>
    <mergeCell ref="A32:A37"/>
    <mergeCell ref="B32:B37"/>
    <mergeCell ref="C32:C34"/>
    <mergeCell ref="C35:C37"/>
    <mergeCell ref="C38:C39"/>
    <mergeCell ref="C24:C26"/>
    <mergeCell ref="A1:J1"/>
    <mergeCell ref="F4:H4"/>
    <mergeCell ref="A16:A20"/>
    <mergeCell ref="A21:A26"/>
    <mergeCell ref="B49:B52"/>
    <mergeCell ref="B21:B26"/>
    <mergeCell ref="B5:B10"/>
    <mergeCell ref="B11:B15"/>
    <mergeCell ref="C5:C7"/>
    <mergeCell ref="B16:B20"/>
    <mergeCell ref="A5:A15"/>
    <mergeCell ref="C16:C18"/>
    <mergeCell ref="C19:C20"/>
    <mergeCell ref="C21:C23"/>
    <mergeCell ref="C11:C13"/>
    <mergeCell ref="C14:C15"/>
    <mergeCell ref="C8:C10"/>
    <mergeCell ref="A75:J75"/>
    <mergeCell ref="B78:B83"/>
    <mergeCell ref="A72:J72"/>
    <mergeCell ref="F77:H77"/>
    <mergeCell ref="C84:C86"/>
    <mergeCell ref="C59:C62"/>
    <mergeCell ref="B59:B65"/>
    <mergeCell ref="C63:C65"/>
    <mergeCell ref="A59:A65"/>
    <mergeCell ref="A66:A70"/>
    <mergeCell ref="A78:A83"/>
    <mergeCell ref="C78:C80"/>
    <mergeCell ref="C81:C83"/>
    <mergeCell ref="A125:A129"/>
    <mergeCell ref="B125:B129"/>
    <mergeCell ref="C125:C127"/>
    <mergeCell ref="C128:C129"/>
    <mergeCell ref="C110:C112"/>
    <mergeCell ref="A108:A112"/>
    <mergeCell ref="C122:C124"/>
    <mergeCell ref="B130:B132"/>
    <mergeCell ref="A130:A132"/>
    <mergeCell ref="C90:C92"/>
    <mergeCell ref="A84:A89"/>
    <mergeCell ref="C130:C131"/>
    <mergeCell ref="A113:A118"/>
    <mergeCell ref="B113:B118"/>
    <mergeCell ref="C113:C115"/>
    <mergeCell ref="A119:A124"/>
    <mergeCell ref="B119:B124"/>
    <mergeCell ref="A46:A48"/>
    <mergeCell ref="B46:B48"/>
    <mergeCell ref="C46:C47"/>
    <mergeCell ref="A102:A107"/>
    <mergeCell ref="B102:B107"/>
    <mergeCell ref="A96:A101"/>
    <mergeCell ref="B96:B101"/>
    <mergeCell ref="A90:A95"/>
    <mergeCell ref="B90:B95"/>
    <mergeCell ref="C93:C95"/>
    <mergeCell ref="B84:B89"/>
    <mergeCell ref="C87:C89"/>
    <mergeCell ref="C102:C104"/>
    <mergeCell ref="C105:C107"/>
    <mergeCell ref="C116:C118"/>
    <mergeCell ref="C119:C121"/>
    <mergeCell ref="C96:C98"/>
    <mergeCell ref="C99:C101"/>
    <mergeCell ref="B108:B112"/>
    <mergeCell ref="C108:C109"/>
  </mergeCells>
  <printOptions horizontalCentered="1"/>
  <pageMargins left="0" right="0" top="0" bottom="0" header="0" footer="0"/>
  <pageSetup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dimension ref="A1:BH35"/>
  <sheetViews>
    <sheetView zoomScale="84" zoomScaleNormal="84" zoomScalePageLayoutView="0" workbookViewId="0" topLeftCell="B13">
      <selection activeCell="S36" sqref="S36"/>
    </sheetView>
  </sheetViews>
  <sheetFormatPr defaultColWidth="9.00390625" defaultRowHeight="13.5"/>
  <cols>
    <col min="1" max="1" width="2.50390625" style="0" hidden="1" customWidth="1"/>
    <col min="2" max="2" width="16.875" style="0" bestFit="1" customWidth="1"/>
    <col min="3" max="35" width="3.00390625" style="0" customWidth="1"/>
    <col min="36" max="47" width="3.00390625" style="0" hidden="1" customWidth="1"/>
    <col min="48" max="57" width="5.25390625" style="0" customWidth="1"/>
  </cols>
  <sheetData>
    <row r="1" spans="1:60"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30"/>
      <c r="BC1" s="29"/>
      <c r="BD1" s="29"/>
      <c r="BE1" s="29"/>
      <c r="BF1" s="29"/>
      <c r="BG1" s="29"/>
      <c r="BH1" s="31"/>
    </row>
    <row r="2" spans="1:60" ht="17.25">
      <c r="A2" s="29"/>
      <c r="B2" s="29"/>
      <c r="C2" s="215" t="s">
        <v>173</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32"/>
      <c r="AW2" s="216">
        <v>45277</v>
      </c>
      <c r="AX2" s="217"/>
      <c r="AY2" s="217"/>
      <c r="AZ2" s="217"/>
      <c r="BA2" s="217"/>
      <c r="BB2" s="217"/>
      <c r="BC2" s="217"/>
      <c r="BD2" s="217"/>
      <c r="BE2" s="91"/>
      <c r="BF2" s="29"/>
      <c r="BG2" s="29"/>
      <c r="BH2" s="31"/>
    </row>
    <row r="3" spans="1:60" ht="13.5" customHeight="1">
      <c r="A3" s="29"/>
      <c r="B3" s="218" t="s">
        <v>43</v>
      </c>
      <c r="C3" s="219" t="str">
        <f>B5</f>
        <v>FC鳴門</v>
      </c>
      <c r="D3" s="219"/>
      <c r="E3" s="219"/>
      <c r="F3" s="219" t="str">
        <f>B7</f>
        <v>チロリン村</v>
      </c>
      <c r="G3" s="219"/>
      <c r="H3" s="219"/>
      <c r="I3" s="219" t="str">
        <f>B9</f>
        <v>吉野倶楽部</v>
      </c>
      <c r="J3" s="219"/>
      <c r="K3" s="219"/>
      <c r="L3" s="221" t="str">
        <f>B11</f>
        <v>徳島市シニア サッカークラブ</v>
      </c>
      <c r="M3" s="221"/>
      <c r="N3" s="221"/>
      <c r="O3" s="221" t="str">
        <f>B13</f>
        <v>プレフ</v>
      </c>
      <c r="P3" s="221"/>
      <c r="Q3" s="221"/>
      <c r="R3" s="221" t="str">
        <f>B15</f>
        <v>阿南SFC</v>
      </c>
      <c r="S3" s="221"/>
      <c r="T3" s="221"/>
      <c r="U3" s="221" t="str">
        <f>B17</f>
        <v>RED　OLD</v>
      </c>
      <c r="V3" s="221"/>
      <c r="W3" s="221"/>
      <c r="X3" s="221" t="str">
        <f>B19</f>
        <v>応神クラブ</v>
      </c>
      <c r="Y3" s="221"/>
      <c r="Z3" s="221"/>
      <c r="AA3" s="221" t="str">
        <f>B21</f>
        <v>Z団</v>
      </c>
      <c r="AB3" s="221"/>
      <c r="AC3" s="221"/>
      <c r="AD3" s="221" t="str">
        <f>B23</f>
        <v>T.C.O.SC</v>
      </c>
      <c r="AE3" s="221"/>
      <c r="AF3" s="221"/>
      <c r="AG3" s="223" t="str">
        <f>B25</f>
        <v>徳島SFC50</v>
      </c>
      <c r="AH3" s="223"/>
      <c r="AI3" s="223"/>
      <c r="AJ3" s="219" t="s">
        <v>47</v>
      </c>
      <c r="AK3" s="219"/>
      <c r="AL3" s="219"/>
      <c r="AM3" s="219" t="s">
        <v>47</v>
      </c>
      <c r="AN3" s="219"/>
      <c r="AO3" s="219"/>
      <c r="AP3" s="219" t="s">
        <v>47</v>
      </c>
      <c r="AQ3" s="219"/>
      <c r="AR3" s="219"/>
      <c r="AS3" s="219"/>
      <c r="AT3" s="219"/>
      <c r="AU3" s="219"/>
      <c r="AV3" s="225" t="s">
        <v>48</v>
      </c>
      <c r="AW3" s="227" t="s">
        <v>49</v>
      </c>
      <c r="AX3" s="218"/>
      <c r="AY3" s="218"/>
      <c r="AZ3" s="218" t="s">
        <v>50</v>
      </c>
      <c r="BA3" s="218"/>
      <c r="BB3" s="228"/>
      <c r="BC3" s="229" t="s">
        <v>51</v>
      </c>
      <c r="BD3" s="230" t="s">
        <v>182</v>
      </c>
      <c r="BE3" s="41"/>
      <c r="BF3" s="29"/>
      <c r="BG3" s="29"/>
      <c r="BH3" s="31">
        <v>0</v>
      </c>
    </row>
    <row r="4" spans="1:60" ht="13.5" customHeight="1">
      <c r="A4" s="29"/>
      <c r="B4" s="218"/>
      <c r="C4" s="220"/>
      <c r="D4" s="220"/>
      <c r="E4" s="220"/>
      <c r="F4" s="220"/>
      <c r="G4" s="220"/>
      <c r="H4" s="220"/>
      <c r="I4" s="220"/>
      <c r="J4" s="220"/>
      <c r="K4" s="220"/>
      <c r="L4" s="222"/>
      <c r="M4" s="222"/>
      <c r="N4" s="222"/>
      <c r="O4" s="222"/>
      <c r="P4" s="222"/>
      <c r="Q4" s="222"/>
      <c r="R4" s="222"/>
      <c r="S4" s="222"/>
      <c r="T4" s="222"/>
      <c r="U4" s="222"/>
      <c r="V4" s="222"/>
      <c r="W4" s="222"/>
      <c r="X4" s="222"/>
      <c r="Y4" s="222"/>
      <c r="Z4" s="222"/>
      <c r="AA4" s="222"/>
      <c r="AB4" s="222"/>
      <c r="AC4" s="222"/>
      <c r="AD4" s="222"/>
      <c r="AE4" s="222"/>
      <c r="AF4" s="222"/>
      <c r="AG4" s="224"/>
      <c r="AH4" s="224"/>
      <c r="AI4" s="224"/>
      <c r="AJ4" s="220"/>
      <c r="AK4" s="220"/>
      <c r="AL4" s="220"/>
      <c r="AM4" s="220"/>
      <c r="AN4" s="220"/>
      <c r="AO4" s="220"/>
      <c r="AP4" s="220"/>
      <c r="AQ4" s="220"/>
      <c r="AR4" s="220"/>
      <c r="AS4" s="220"/>
      <c r="AT4" s="220"/>
      <c r="AU4" s="220"/>
      <c r="AV4" s="226"/>
      <c r="AW4" s="33" t="s">
        <v>52</v>
      </c>
      <c r="AX4" s="18" t="s">
        <v>53</v>
      </c>
      <c r="AY4" s="18" t="s">
        <v>54</v>
      </c>
      <c r="AZ4" s="18" t="s">
        <v>55</v>
      </c>
      <c r="BA4" s="18" t="s">
        <v>56</v>
      </c>
      <c r="BB4" s="34" t="s">
        <v>57</v>
      </c>
      <c r="BC4" s="229"/>
      <c r="BD4" s="231"/>
      <c r="BE4" s="41"/>
      <c r="BF4" s="29"/>
      <c r="BG4" s="29"/>
      <c r="BH4" s="31">
        <v>1</v>
      </c>
    </row>
    <row r="5" spans="1:60" ht="13.5" customHeight="1">
      <c r="A5" s="29"/>
      <c r="B5" s="211" t="s">
        <v>82</v>
      </c>
      <c r="C5" s="232"/>
      <c r="D5" s="233"/>
      <c r="E5" s="234"/>
      <c r="F5" s="96">
        <v>5</v>
      </c>
      <c r="G5" s="37" t="s">
        <v>9</v>
      </c>
      <c r="H5" s="98">
        <v>0</v>
      </c>
      <c r="I5" s="96">
        <v>3</v>
      </c>
      <c r="J5" s="37" t="s">
        <v>9</v>
      </c>
      <c r="K5" s="98">
        <v>1</v>
      </c>
      <c r="L5" s="96">
        <v>1</v>
      </c>
      <c r="M5" s="37" t="s">
        <v>9</v>
      </c>
      <c r="N5" s="98">
        <v>0</v>
      </c>
      <c r="O5" s="36">
        <v>5</v>
      </c>
      <c r="P5" s="37" t="s">
        <v>9</v>
      </c>
      <c r="Q5" s="38">
        <v>0</v>
      </c>
      <c r="R5" s="96">
        <v>1</v>
      </c>
      <c r="S5" s="37" t="s">
        <v>9</v>
      </c>
      <c r="T5" s="98">
        <v>2</v>
      </c>
      <c r="U5" s="96">
        <v>2</v>
      </c>
      <c r="V5" s="37" t="s">
        <v>9</v>
      </c>
      <c r="W5" s="98">
        <v>1</v>
      </c>
      <c r="X5" s="96">
        <v>9</v>
      </c>
      <c r="Y5" s="37" t="s">
        <v>9</v>
      </c>
      <c r="Z5" s="98">
        <v>0</v>
      </c>
      <c r="AA5" s="96">
        <v>3</v>
      </c>
      <c r="AB5" s="37" t="s">
        <v>9</v>
      </c>
      <c r="AC5" s="98">
        <v>3</v>
      </c>
      <c r="AD5" s="36">
        <v>0</v>
      </c>
      <c r="AE5" s="37" t="s">
        <v>9</v>
      </c>
      <c r="AF5" s="38">
        <v>0</v>
      </c>
      <c r="AG5" s="143">
        <v>0</v>
      </c>
      <c r="AH5" s="144" t="s">
        <v>9</v>
      </c>
      <c r="AI5" s="145">
        <v>1</v>
      </c>
      <c r="AJ5" s="96"/>
      <c r="AK5" s="37" t="s">
        <v>9</v>
      </c>
      <c r="AL5" s="98"/>
      <c r="AM5" s="96"/>
      <c r="AN5" s="37" t="s">
        <v>9</v>
      </c>
      <c r="AO5" s="98"/>
      <c r="AP5" s="96"/>
      <c r="AQ5" s="37" t="s">
        <v>9</v>
      </c>
      <c r="AR5" s="98"/>
      <c r="AS5" s="36"/>
      <c r="AT5" s="37" t="s">
        <v>9</v>
      </c>
      <c r="AU5" s="38"/>
      <c r="AV5" s="238">
        <f>AW5+AX5+AY5</f>
        <v>9</v>
      </c>
      <c r="AW5" s="240">
        <v>6</v>
      </c>
      <c r="AX5" s="209">
        <v>2</v>
      </c>
      <c r="AY5" s="209">
        <v>1</v>
      </c>
      <c r="AZ5" s="209">
        <f>+C5+F5+I5+L5+O5+R5+U5+X5+AA5+AD5+AG5+AM5+AJ5+AS5+AP5</f>
        <v>29</v>
      </c>
      <c r="BA5" s="209">
        <f>+E5+H5+K5+N5+Q5+T5+W5+Z5+AC5+AF5+AI5+AO5+AL5+AU5+AR5-1</f>
        <v>7</v>
      </c>
      <c r="BB5" s="242">
        <f>+AZ5-BA5</f>
        <v>22</v>
      </c>
      <c r="BC5" s="244">
        <f>+(AW5*3)+(AX5*1)</f>
        <v>20</v>
      </c>
      <c r="BD5" s="246">
        <v>2</v>
      </c>
      <c r="BE5" s="95"/>
      <c r="BF5" s="270"/>
      <c r="BG5" s="269"/>
      <c r="BH5" s="31">
        <v>2</v>
      </c>
    </row>
    <row r="6" spans="1:60" ht="13.5" customHeight="1">
      <c r="A6" s="29"/>
      <c r="B6" s="212"/>
      <c r="C6" s="235"/>
      <c r="D6" s="236"/>
      <c r="E6" s="237"/>
      <c r="F6" s="92"/>
      <c r="G6" s="16" t="s">
        <v>142</v>
      </c>
      <c r="H6" s="94"/>
      <c r="I6" s="92"/>
      <c r="J6" s="16" t="s">
        <v>142</v>
      </c>
      <c r="K6" s="94"/>
      <c r="L6" s="92"/>
      <c r="M6" s="16" t="s">
        <v>142</v>
      </c>
      <c r="N6" s="94"/>
      <c r="O6" s="42"/>
      <c r="P6" s="16" t="s">
        <v>142</v>
      </c>
      <c r="Q6" s="43"/>
      <c r="R6" s="92"/>
      <c r="S6" s="16" t="s">
        <v>62</v>
      </c>
      <c r="T6" s="94"/>
      <c r="U6" s="92"/>
      <c r="V6" s="16" t="s">
        <v>142</v>
      </c>
      <c r="W6" s="94"/>
      <c r="X6" s="92"/>
      <c r="Y6" s="16" t="s">
        <v>142</v>
      </c>
      <c r="Z6" s="94"/>
      <c r="AA6" s="92"/>
      <c r="AB6" s="16" t="s">
        <v>61</v>
      </c>
      <c r="AC6" s="94"/>
      <c r="AD6" s="42"/>
      <c r="AE6" s="16" t="s">
        <v>61</v>
      </c>
      <c r="AF6" s="43"/>
      <c r="AG6" s="146"/>
      <c r="AH6" s="147"/>
      <c r="AI6" s="148"/>
      <c r="AJ6" s="92"/>
      <c r="AK6" s="16"/>
      <c r="AL6" s="94"/>
      <c r="AM6" s="92"/>
      <c r="AN6" s="16"/>
      <c r="AO6" s="94"/>
      <c r="AP6" s="92"/>
      <c r="AQ6" s="16"/>
      <c r="AR6" s="94"/>
      <c r="AS6" s="42"/>
      <c r="AT6" s="16"/>
      <c r="AU6" s="43"/>
      <c r="AV6" s="239"/>
      <c r="AW6" s="241"/>
      <c r="AX6" s="210"/>
      <c r="AY6" s="210"/>
      <c r="AZ6" s="210"/>
      <c r="BA6" s="210"/>
      <c r="BB6" s="243"/>
      <c r="BC6" s="245"/>
      <c r="BD6" s="247"/>
      <c r="BE6" s="95"/>
      <c r="BF6" s="270"/>
      <c r="BG6" s="269"/>
      <c r="BH6" s="31">
        <v>3</v>
      </c>
    </row>
    <row r="7" spans="1:60" ht="13.5" customHeight="1">
      <c r="A7" s="29"/>
      <c r="B7" s="209" t="s">
        <v>63</v>
      </c>
      <c r="C7" s="96">
        <v>0</v>
      </c>
      <c r="D7" s="37" t="s">
        <v>9</v>
      </c>
      <c r="E7" s="98">
        <v>5</v>
      </c>
      <c r="F7" s="248"/>
      <c r="G7" s="249"/>
      <c r="H7" s="250"/>
      <c r="I7" s="96">
        <v>2</v>
      </c>
      <c r="J7" s="37" t="s">
        <v>9</v>
      </c>
      <c r="K7" s="98">
        <v>0</v>
      </c>
      <c r="L7" s="96">
        <v>2</v>
      </c>
      <c r="M7" s="37" t="s">
        <v>9</v>
      </c>
      <c r="N7" s="98">
        <v>2</v>
      </c>
      <c r="O7" s="36">
        <v>3</v>
      </c>
      <c r="P7" s="37" t="s">
        <v>9</v>
      </c>
      <c r="Q7" s="38">
        <v>0</v>
      </c>
      <c r="R7" s="96">
        <v>0</v>
      </c>
      <c r="S7" s="37" t="s">
        <v>9</v>
      </c>
      <c r="T7" s="98">
        <v>2</v>
      </c>
      <c r="U7" s="96">
        <v>1</v>
      </c>
      <c r="V7" s="37" t="s">
        <v>9</v>
      </c>
      <c r="W7" s="98">
        <v>1</v>
      </c>
      <c r="X7" s="96">
        <v>2</v>
      </c>
      <c r="Y7" s="37" t="s">
        <v>9</v>
      </c>
      <c r="Z7" s="98">
        <v>2</v>
      </c>
      <c r="AA7" s="96">
        <v>3</v>
      </c>
      <c r="AB7" s="37" t="s">
        <v>9</v>
      </c>
      <c r="AC7" s="98">
        <v>4</v>
      </c>
      <c r="AD7" s="36">
        <v>1</v>
      </c>
      <c r="AE7" s="37" t="s">
        <v>9</v>
      </c>
      <c r="AF7" s="38">
        <v>3</v>
      </c>
      <c r="AG7" s="143">
        <v>1</v>
      </c>
      <c r="AH7" s="144" t="s">
        <v>9</v>
      </c>
      <c r="AI7" s="145">
        <v>2</v>
      </c>
      <c r="AJ7" s="96"/>
      <c r="AK7" s="37" t="s">
        <v>9</v>
      </c>
      <c r="AL7" s="98"/>
      <c r="AM7" s="96"/>
      <c r="AN7" s="37" t="s">
        <v>9</v>
      </c>
      <c r="AO7" s="98"/>
      <c r="AP7" s="96"/>
      <c r="AQ7" s="37" t="s">
        <v>9</v>
      </c>
      <c r="AR7" s="98"/>
      <c r="AS7" s="36"/>
      <c r="AT7" s="37" t="s">
        <v>9</v>
      </c>
      <c r="AU7" s="38"/>
      <c r="AV7" s="238">
        <f>AW7+AX7+AY7</f>
        <v>9</v>
      </c>
      <c r="AW7" s="240">
        <v>2</v>
      </c>
      <c r="AX7" s="209">
        <v>3</v>
      </c>
      <c r="AY7" s="209">
        <v>4</v>
      </c>
      <c r="AZ7" s="209">
        <f>+C7+F7+I7+L7+O7+R7+U7+X7+AA7+AD7+AG7+AM7+AJ7+AS7+AP7-1</f>
        <v>14</v>
      </c>
      <c r="BA7" s="209">
        <f>+E7+H7+K7+N7+Q7+T7+W7+Z7+AC7+AF7+AI7+AO7+AL7+AU7+AR7-2</f>
        <v>19</v>
      </c>
      <c r="BB7" s="242">
        <f>+AZ7-BA7</f>
        <v>-5</v>
      </c>
      <c r="BC7" s="244">
        <f>+(AW7*3)+(AX7*1)</f>
        <v>9</v>
      </c>
      <c r="BD7" s="246">
        <v>8</v>
      </c>
      <c r="BE7" s="95"/>
      <c r="BF7" s="270"/>
      <c r="BG7" s="269"/>
      <c r="BH7" s="31">
        <v>4</v>
      </c>
    </row>
    <row r="8" spans="1:60" ht="13.5" customHeight="1">
      <c r="A8" s="29"/>
      <c r="B8" s="210"/>
      <c r="C8" s="92"/>
      <c r="D8" s="16" t="s">
        <v>62</v>
      </c>
      <c r="E8" s="94"/>
      <c r="F8" s="251"/>
      <c r="G8" s="252"/>
      <c r="H8" s="253"/>
      <c r="I8" s="92"/>
      <c r="J8" s="16" t="s">
        <v>142</v>
      </c>
      <c r="K8" s="94"/>
      <c r="L8" s="92"/>
      <c r="M8" s="16" t="s">
        <v>61</v>
      </c>
      <c r="N8" s="94"/>
      <c r="O8" s="42"/>
      <c r="P8" s="16" t="s">
        <v>142</v>
      </c>
      <c r="Q8" s="43"/>
      <c r="R8" s="92"/>
      <c r="S8" s="16" t="s">
        <v>62</v>
      </c>
      <c r="T8" s="94"/>
      <c r="U8" s="92"/>
      <c r="V8" s="16" t="s">
        <v>61</v>
      </c>
      <c r="W8" s="94"/>
      <c r="X8" s="92"/>
      <c r="Y8" s="16" t="s">
        <v>61</v>
      </c>
      <c r="Z8" s="94"/>
      <c r="AA8" s="92"/>
      <c r="AB8" s="16" t="s">
        <v>62</v>
      </c>
      <c r="AC8" s="94"/>
      <c r="AD8" s="42"/>
      <c r="AE8" s="16" t="s">
        <v>62</v>
      </c>
      <c r="AF8" s="43"/>
      <c r="AG8" s="146"/>
      <c r="AH8" s="147"/>
      <c r="AI8" s="148"/>
      <c r="AJ8" s="92"/>
      <c r="AK8" s="16"/>
      <c r="AL8" s="94"/>
      <c r="AM8" s="92"/>
      <c r="AN8" s="16"/>
      <c r="AO8" s="94"/>
      <c r="AP8" s="92"/>
      <c r="AQ8" s="16"/>
      <c r="AR8" s="94"/>
      <c r="AS8" s="42"/>
      <c r="AT8" s="16"/>
      <c r="AU8" s="43"/>
      <c r="AV8" s="239"/>
      <c r="AW8" s="241"/>
      <c r="AX8" s="210"/>
      <c r="AY8" s="210"/>
      <c r="AZ8" s="210"/>
      <c r="BA8" s="210"/>
      <c r="BB8" s="243"/>
      <c r="BC8" s="245"/>
      <c r="BD8" s="247"/>
      <c r="BE8" s="95"/>
      <c r="BF8" s="270"/>
      <c r="BG8" s="269"/>
      <c r="BH8" s="31">
        <v>5</v>
      </c>
    </row>
    <row r="9" spans="1:60" ht="13.5" customHeight="1">
      <c r="A9" s="29"/>
      <c r="B9" s="209" t="s">
        <v>83</v>
      </c>
      <c r="C9" s="96">
        <v>1</v>
      </c>
      <c r="D9" s="37" t="s">
        <v>9</v>
      </c>
      <c r="E9" s="98">
        <v>3</v>
      </c>
      <c r="F9" s="96">
        <v>0</v>
      </c>
      <c r="G9" s="37" t="s">
        <v>9</v>
      </c>
      <c r="H9" s="98">
        <v>2</v>
      </c>
      <c r="I9" s="248"/>
      <c r="J9" s="249"/>
      <c r="K9" s="250"/>
      <c r="L9" s="96">
        <v>6</v>
      </c>
      <c r="M9" s="37" t="s">
        <v>9</v>
      </c>
      <c r="N9" s="98">
        <v>2</v>
      </c>
      <c r="O9" s="96">
        <v>2</v>
      </c>
      <c r="P9" s="37" t="s">
        <v>9</v>
      </c>
      <c r="Q9" s="98">
        <v>1</v>
      </c>
      <c r="R9" s="96">
        <v>0</v>
      </c>
      <c r="S9" s="37" t="s">
        <v>9</v>
      </c>
      <c r="T9" s="98">
        <v>1</v>
      </c>
      <c r="U9" s="96">
        <v>3</v>
      </c>
      <c r="V9" s="37" t="s">
        <v>9</v>
      </c>
      <c r="W9" s="98">
        <v>0</v>
      </c>
      <c r="X9" s="96">
        <v>4</v>
      </c>
      <c r="Y9" s="37" t="s">
        <v>9</v>
      </c>
      <c r="Z9" s="98">
        <v>1</v>
      </c>
      <c r="AA9" s="96">
        <v>2</v>
      </c>
      <c r="AB9" s="37" t="s">
        <v>9</v>
      </c>
      <c r="AC9" s="98">
        <v>1</v>
      </c>
      <c r="AD9" s="36">
        <v>1</v>
      </c>
      <c r="AE9" s="37" t="s">
        <v>9</v>
      </c>
      <c r="AF9" s="38">
        <v>2</v>
      </c>
      <c r="AG9" s="143">
        <v>3</v>
      </c>
      <c r="AH9" s="144" t="s">
        <v>9</v>
      </c>
      <c r="AI9" s="145">
        <v>1</v>
      </c>
      <c r="AJ9" s="96"/>
      <c r="AK9" s="37" t="s">
        <v>9</v>
      </c>
      <c r="AL9" s="98"/>
      <c r="AM9" s="96"/>
      <c r="AN9" s="37" t="s">
        <v>9</v>
      </c>
      <c r="AO9" s="98"/>
      <c r="AP9" s="96"/>
      <c r="AQ9" s="37" t="s">
        <v>9</v>
      </c>
      <c r="AR9" s="98"/>
      <c r="AS9" s="36"/>
      <c r="AT9" s="37" t="s">
        <v>9</v>
      </c>
      <c r="AU9" s="38"/>
      <c r="AV9" s="238">
        <f>AW9+AX9+AY9</f>
        <v>9</v>
      </c>
      <c r="AW9" s="240">
        <v>5</v>
      </c>
      <c r="AX9" s="209">
        <v>0</v>
      </c>
      <c r="AY9" s="209">
        <v>4</v>
      </c>
      <c r="AZ9" s="209">
        <f>+C9+F9+I9+L9+O9+R9+U9+X9+AA9+AD9+AG9+AM9+AJ9+AS9+AP9</f>
        <v>22</v>
      </c>
      <c r="BA9" s="209">
        <f>+E9+H9+K9+N9+Q9+T9+W9+Z9+AC9+AF9+AI9+AO9+AL9+AU9+AR9-3</f>
        <v>11</v>
      </c>
      <c r="BB9" s="242">
        <f>+AZ9-BA9-1</f>
        <v>10</v>
      </c>
      <c r="BC9" s="244">
        <f>+(AW9*3)+(AX9*1)</f>
        <v>15</v>
      </c>
      <c r="BD9" s="246">
        <v>4</v>
      </c>
      <c r="BE9" s="95"/>
      <c r="BF9" s="270"/>
      <c r="BG9" s="269"/>
      <c r="BH9" s="31">
        <v>6</v>
      </c>
    </row>
    <row r="10" spans="1:60" ht="13.5" customHeight="1">
      <c r="A10" s="29"/>
      <c r="B10" s="210"/>
      <c r="C10" s="92"/>
      <c r="D10" s="16" t="s">
        <v>62</v>
      </c>
      <c r="E10" s="94"/>
      <c r="F10" s="92"/>
      <c r="G10" s="16" t="s">
        <v>62</v>
      </c>
      <c r="H10" s="94"/>
      <c r="I10" s="251"/>
      <c r="J10" s="252"/>
      <c r="K10" s="253"/>
      <c r="L10" s="92"/>
      <c r="M10" s="16" t="s">
        <v>142</v>
      </c>
      <c r="N10" s="94"/>
      <c r="O10" s="92"/>
      <c r="P10" s="16" t="s">
        <v>142</v>
      </c>
      <c r="Q10" s="94"/>
      <c r="R10" s="92"/>
      <c r="S10" s="16" t="s">
        <v>62</v>
      </c>
      <c r="T10" s="94"/>
      <c r="U10" s="92"/>
      <c r="V10" s="16" t="s">
        <v>142</v>
      </c>
      <c r="W10" s="94"/>
      <c r="X10" s="92"/>
      <c r="Y10" s="16" t="s">
        <v>142</v>
      </c>
      <c r="Z10" s="94"/>
      <c r="AA10" s="92"/>
      <c r="AB10" s="16" t="s">
        <v>142</v>
      </c>
      <c r="AC10" s="94"/>
      <c r="AD10" s="42"/>
      <c r="AE10" s="16" t="s">
        <v>62</v>
      </c>
      <c r="AF10" s="43"/>
      <c r="AG10" s="146"/>
      <c r="AH10" s="147"/>
      <c r="AI10" s="148"/>
      <c r="AJ10" s="92"/>
      <c r="AK10" s="16"/>
      <c r="AL10" s="94"/>
      <c r="AM10" s="92"/>
      <c r="AN10" s="16"/>
      <c r="AO10" s="94"/>
      <c r="AP10" s="92"/>
      <c r="AQ10" s="16"/>
      <c r="AR10" s="94"/>
      <c r="AS10" s="42"/>
      <c r="AT10" s="16"/>
      <c r="AU10" s="43"/>
      <c r="AV10" s="239"/>
      <c r="AW10" s="241"/>
      <c r="AX10" s="210"/>
      <c r="AY10" s="210"/>
      <c r="AZ10" s="210"/>
      <c r="BA10" s="210"/>
      <c r="BB10" s="243"/>
      <c r="BC10" s="245"/>
      <c r="BD10" s="247"/>
      <c r="BE10" s="95"/>
      <c r="BF10" s="270"/>
      <c r="BG10" s="269"/>
      <c r="BH10" s="31">
        <v>7</v>
      </c>
    </row>
    <row r="11" spans="1:60" ht="13.5" customHeight="1">
      <c r="A11" s="29"/>
      <c r="B11" s="213" t="s">
        <v>20</v>
      </c>
      <c r="C11" s="96">
        <v>0</v>
      </c>
      <c r="D11" s="37" t="s">
        <v>9</v>
      </c>
      <c r="E11" s="98">
        <v>1</v>
      </c>
      <c r="F11" s="96">
        <v>2</v>
      </c>
      <c r="G11" s="37" t="s">
        <v>9</v>
      </c>
      <c r="H11" s="98">
        <v>2</v>
      </c>
      <c r="I11" s="36">
        <v>2</v>
      </c>
      <c r="J11" s="37" t="s">
        <v>9</v>
      </c>
      <c r="K11" s="38">
        <v>6</v>
      </c>
      <c r="L11" s="248"/>
      <c r="M11" s="249"/>
      <c r="N11" s="250"/>
      <c r="O11" s="96">
        <v>4</v>
      </c>
      <c r="P11" s="37" t="s">
        <v>9</v>
      </c>
      <c r="Q11" s="98">
        <v>0</v>
      </c>
      <c r="R11" s="96">
        <v>0</v>
      </c>
      <c r="S11" s="37" t="s">
        <v>9</v>
      </c>
      <c r="T11" s="98">
        <v>9</v>
      </c>
      <c r="U11" s="96">
        <v>1</v>
      </c>
      <c r="V11" s="37" t="s">
        <v>9</v>
      </c>
      <c r="W11" s="98">
        <v>1</v>
      </c>
      <c r="X11" s="96">
        <v>5</v>
      </c>
      <c r="Y11" s="37" t="s">
        <v>9</v>
      </c>
      <c r="Z11" s="98">
        <v>0</v>
      </c>
      <c r="AA11" s="96">
        <v>4</v>
      </c>
      <c r="AB11" s="37" t="s">
        <v>9</v>
      </c>
      <c r="AC11" s="98">
        <v>1</v>
      </c>
      <c r="AD11" s="36">
        <v>1</v>
      </c>
      <c r="AE11" s="37" t="s">
        <v>9</v>
      </c>
      <c r="AF11" s="38">
        <v>2</v>
      </c>
      <c r="AG11" s="143">
        <v>1</v>
      </c>
      <c r="AH11" s="144" t="s">
        <v>9</v>
      </c>
      <c r="AI11" s="145">
        <v>2</v>
      </c>
      <c r="AJ11" s="96"/>
      <c r="AK11" s="37" t="s">
        <v>9</v>
      </c>
      <c r="AL11" s="98"/>
      <c r="AM11" s="96"/>
      <c r="AN11" s="37" t="s">
        <v>9</v>
      </c>
      <c r="AO11" s="98"/>
      <c r="AP11" s="96"/>
      <c r="AQ11" s="37" t="s">
        <v>9</v>
      </c>
      <c r="AR11" s="98"/>
      <c r="AS11" s="36"/>
      <c r="AT11" s="37" t="s">
        <v>9</v>
      </c>
      <c r="AU11" s="38"/>
      <c r="AV11" s="238">
        <f>AW11+AX11+AY11</f>
        <v>9</v>
      </c>
      <c r="AW11" s="240">
        <v>3</v>
      </c>
      <c r="AX11" s="209">
        <v>2</v>
      </c>
      <c r="AY11" s="209">
        <v>4</v>
      </c>
      <c r="AZ11" s="209">
        <f>+C11+F11+I11+L11+O11+R11+U11+X11+AA11+AD11+AG11+AM11+AJ11+AS11+AP11-1</f>
        <v>19</v>
      </c>
      <c r="BA11" s="209">
        <f>+E11+H11+K11+N11+Q11+T11+W11+Z11+AC11+AF11+AI11+AO11+AL11+AU11+AR11-2</f>
        <v>22</v>
      </c>
      <c r="BB11" s="242">
        <f>+AZ11-BA11</f>
        <v>-3</v>
      </c>
      <c r="BC11" s="244">
        <f>+(AW11*3)+(AX11*1)</f>
        <v>11</v>
      </c>
      <c r="BD11" s="246">
        <v>6</v>
      </c>
      <c r="BE11" s="95"/>
      <c r="BF11" s="270"/>
      <c r="BG11" s="269"/>
      <c r="BH11" s="31">
        <v>8</v>
      </c>
    </row>
    <row r="12" spans="1:60" ht="13.5" customHeight="1">
      <c r="A12" s="29"/>
      <c r="B12" s="214"/>
      <c r="C12" s="92"/>
      <c r="D12" s="16" t="s">
        <v>62</v>
      </c>
      <c r="E12" s="94"/>
      <c r="F12" s="92"/>
      <c r="G12" s="16" t="s">
        <v>61</v>
      </c>
      <c r="H12" s="94"/>
      <c r="I12" s="42"/>
      <c r="J12" s="16" t="s">
        <v>62</v>
      </c>
      <c r="K12" s="43"/>
      <c r="L12" s="251"/>
      <c r="M12" s="252"/>
      <c r="N12" s="253"/>
      <c r="O12" s="92"/>
      <c r="P12" s="16" t="s">
        <v>142</v>
      </c>
      <c r="Q12" s="94"/>
      <c r="R12" s="92"/>
      <c r="S12" s="16" t="s">
        <v>62</v>
      </c>
      <c r="T12" s="94"/>
      <c r="U12" s="92"/>
      <c r="V12" s="16" t="s">
        <v>61</v>
      </c>
      <c r="W12" s="94"/>
      <c r="X12" s="92"/>
      <c r="Y12" s="16" t="s">
        <v>142</v>
      </c>
      <c r="Z12" s="94"/>
      <c r="AA12" s="92"/>
      <c r="AB12" s="16" t="s">
        <v>142</v>
      </c>
      <c r="AC12" s="94"/>
      <c r="AD12" s="42"/>
      <c r="AE12" s="16" t="s">
        <v>62</v>
      </c>
      <c r="AF12" s="43"/>
      <c r="AG12" s="146"/>
      <c r="AH12" s="147"/>
      <c r="AI12" s="148"/>
      <c r="AJ12" s="92"/>
      <c r="AK12" s="16"/>
      <c r="AL12" s="94"/>
      <c r="AM12" s="92"/>
      <c r="AN12" s="16"/>
      <c r="AO12" s="94"/>
      <c r="AP12" s="92"/>
      <c r="AQ12" s="16"/>
      <c r="AR12" s="94"/>
      <c r="AS12" s="42"/>
      <c r="AT12" s="16"/>
      <c r="AU12" s="43"/>
      <c r="AV12" s="239"/>
      <c r="AW12" s="241"/>
      <c r="AX12" s="210"/>
      <c r="AY12" s="210"/>
      <c r="AZ12" s="210"/>
      <c r="BA12" s="210"/>
      <c r="BB12" s="243"/>
      <c r="BC12" s="245"/>
      <c r="BD12" s="247"/>
      <c r="BE12" s="95"/>
      <c r="BF12" s="270"/>
      <c r="BG12" s="269"/>
      <c r="BH12" s="31">
        <v>9</v>
      </c>
    </row>
    <row r="13" spans="1:60" ht="13.5" customHeight="1">
      <c r="A13" s="29"/>
      <c r="B13" s="209" t="s">
        <v>72</v>
      </c>
      <c r="C13" s="96">
        <v>0</v>
      </c>
      <c r="D13" s="37" t="s">
        <v>9</v>
      </c>
      <c r="E13" s="98">
        <v>5</v>
      </c>
      <c r="F13" s="96">
        <v>0</v>
      </c>
      <c r="G13" s="37" t="s">
        <v>9</v>
      </c>
      <c r="H13" s="98">
        <v>3</v>
      </c>
      <c r="I13" s="36">
        <v>1</v>
      </c>
      <c r="J13" s="37" t="s">
        <v>9</v>
      </c>
      <c r="K13" s="38">
        <v>2</v>
      </c>
      <c r="L13" s="96">
        <v>0</v>
      </c>
      <c r="M13" s="37" t="s">
        <v>9</v>
      </c>
      <c r="N13" s="98">
        <v>4</v>
      </c>
      <c r="O13" s="248"/>
      <c r="P13" s="249"/>
      <c r="Q13" s="250"/>
      <c r="R13" s="96">
        <v>0</v>
      </c>
      <c r="S13" s="37" t="s">
        <v>9</v>
      </c>
      <c r="T13" s="98">
        <v>6</v>
      </c>
      <c r="U13" s="96">
        <v>1</v>
      </c>
      <c r="V13" s="37" t="s">
        <v>9</v>
      </c>
      <c r="W13" s="98">
        <v>9</v>
      </c>
      <c r="X13" s="96">
        <v>0</v>
      </c>
      <c r="Y13" s="37" t="s">
        <v>9</v>
      </c>
      <c r="Z13" s="98">
        <v>1</v>
      </c>
      <c r="AA13" s="96">
        <v>0</v>
      </c>
      <c r="AB13" s="37" t="s">
        <v>9</v>
      </c>
      <c r="AC13" s="98">
        <v>6</v>
      </c>
      <c r="AD13" s="155">
        <v>0</v>
      </c>
      <c r="AE13" s="156" t="s">
        <v>9</v>
      </c>
      <c r="AF13" s="157">
        <v>5</v>
      </c>
      <c r="AG13" s="143">
        <v>2</v>
      </c>
      <c r="AH13" s="144" t="s">
        <v>9</v>
      </c>
      <c r="AI13" s="145">
        <v>3</v>
      </c>
      <c r="AJ13" s="96"/>
      <c r="AK13" s="37" t="s">
        <v>9</v>
      </c>
      <c r="AL13" s="98"/>
      <c r="AM13" s="96"/>
      <c r="AN13" s="37" t="s">
        <v>9</v>
      </c>
      <c r="AO13" s="98"/>
      <c r="AP13" s="96"/>
      <c r="AQ13" s="37" t="s">
        <v>9</v>
      </c>
      <c r="AR13" s="98"/>
      <c r="AS13" s="36"/>
      <c r="AT13" s="37" t="s">
        <v>9</v>
      </c>
      <c r="AU13" s="38"/>
      <c r="AV13" s="238">
        <f>AW13+AX13+AY13</f>
        <v>9</v>
      </c>
      <c r="AW13" s="240">
        <v>0</v>
      </c>
      <c r="AX13" s="209">
        <v>0</v>
      </c>
      <c r="AY13" s="209">
        <v>9</v>
      </c>
      <c r="AZ13" s="209">
        <f>+C13+F13+I13+L13+O13+R13+U13+X13+AA13+AD13+AG13+AM13+AJ13+AS13+AP13-2</f>
        <v>2</v>
      </c>
      <c r="BA13" s="209">
        <f>+E13+H13+K13+N13+Q13+T13+W13+Z13+AC13+AF13+AI13+AO13+AL13+AU13+AR13-3</f>
        <v>41</v>
      </c>
      <c r="BB13" s="242">
        <f>+AZ13-BA13</f>
        <v>-39</v>
      </c>
      <c r="BC13" s="244">
        <f>+(AW13*3)+(AX13*1)</f>
        <v>0</v>
      </c>
      <c r="BD13" s="246" t="s">
        <v>9</v>
      </c>
      <c r="BE13" s="95"/>
      <c r="BF13" s="270"/>
      <c r="BG13" s="269"/>
      <c r="BH13" s="31">
        <v>10</v>
      </c>
    </row>
    <row r="14" spans="1:60" ht="13.5" customHeight="1">
      <c r="A14" s="29"/>
      <c r="B14" s="210"/>
      <c r="C14" s="92"/>
      <c r="D14" s="16" t="s">
        <v>62</v>
      </c>
      <c r="E14" s="94"/>
      <c r="F14" s="92"/>
      <c r="G14" s="16" t="s">
        <v>62</v>
      </c>
      <c r="H14" s="94"/>
      <c r="I14" s="42"/>
      <c r="J14" s="16" t="s">
        <v>62</v>
      </c>
      <c r="K14" s="43"/>
      <c r="L14" s="92"/>
      <c r="M14" s="16" t="s">
        <v>62</v>
      </c>
      <c r="N14" s="94"/>
      <c r="O14" s="251"/>
      <c r="P14" s="252"/>
      <c r="Q14" s="253"/>
      <c r="R14" s="92"/>
      <c r="S14" s="16" t="s">
        <v>62</v>
      </c>
      <c r="T14" s="94"/>
      <c r="U14" s="92"/>
      <c r="V14" s="16" t="s">
        <v>62</v>
      </c>
      <c r="W14" s="94"/>
      <c r="X14" s="92"/>
      <c r="Y14" s="16" t="s">
        <v>62</v>
      </c>
      <c r="Z14" s="94"/>
      <c r="AA14" s="92"/>
      <c r="AB14" s="16" t="s">
        <v>62</v>
      </c>
      <c r="AC14" s="94"/>
      <c r="AD14" s="158"/>
      <c r="AE14" s="159" t="s">
        <v>62</v>
      </c>
      <c r="AF14" s="160"/>
      <c r="AG14" s="146"/>
      <c r="AH14" s="147"/>
      <c r="AI14" s="148"/>
      <c r="AJ14" s="92"/>
      <c r="AK14" s="16"/>
      <c r="AL14" s="94"/>
      <c r="AM14" s="92"/>
      <c r="AN14" s="16"/>
      <c r="AO14" s="94"/>
      <c r="AP14" s="92"/>
      <c r="AQ14" s="16"/>
      <c r="AR14" s="94"/>
      <c r="AS14" s="42"/>
      <c r="AT14" s="16"/>
      <c r="AU14" s="43"/>
      <c r="AV14" s="239"/>
      <c r="AW14" s="241"/>
      <c r="AX14" s="210"/>
      <c r="AY14" s="210"/>
      <c r="AZ14" s="210"/>
      <c r="BA14" s="210"/>
      <c r="BB14" s="243"/>
      <c r="BC14" s="245"/>
      <c r="BD14" s="247"/>
      <c r="BE14" s="95"/>
      <c r="BF14" s="270"/>
      <c r="BG14" s="269"/>
      <c r="BH14" s="31">
        <v>11</v>
      </c>
    </row>
    <row r="15" spans="1:60" ht="13.5" customHeight="1">
      <c r="A15" s="29"/>
      <c r="B15" s="209" t="s">
        <v>84</v>
      </c>
      <c r="C15" s="96">
        <v>2</v>
      </c>
      <c r="D15" s="37" t="s">
        <v>9</v>
      </c>
      <c r="E15" s="98">
        <v>1</v>
      </c>
      <c r="F15" s="96">
        <v>2</v>
      </c>
      <c r="G15" s="37" t="s">
        <v>9</v>
      </c>
      <c r="H15" s="98">
        <v>0</v>
      </c>
      <c r="I15" s="36">
        <v>1</v>
      </c>
      <c r="J15" s="37" t="s">
        <v>9</v>
      </c>
      <c r="K15" s="38">
        <v>0</v>
      </c>
      <c r="L15" s="96">
        <v>9</v>
      </c>
      <c r="M15" s="37" t="s">
        <v>9</v>
      </c>
      <c r="N15" s="98">
        <v>0</v>
      </c>
      <c r="O15" s="96">
        <v>6</v>
      </c>
      <c r="P15" s="37" t="s">
        <v>9</v>
      </c>
      <c r="Q15" s="98">
        <v>0</v>
      </c>
      <c r="R15" s="248"/>
      <c r="S15" s="249"/>
      <c r="T15" s="250"/>
      <c r="U15" s="96">
        <v>0</v>
      </c>
      <c r="V15" s="37" t="s">
        <v>9</v>
      </c>
      <c r="W15" s="98">
        <v>2</v>
      </c>
      <c r="X15" s="96">
        <v>5</v>
      </c>
      <c r="Y15" s="37" t="s">
        <v>9</v>
      </c>
      <c r="Z15" s="98">
        <v>1</v>
      </c>
      <c r="AA15" s="96">
        <v>4</v>
      </c>
      <c r="AB15" s="37" t="s">
        <v>9</v>
      </c>
      <c r="AC15" s="98">
        <v>1</v>
      </c>
      <c r="AD15" s="36">
        <v>4</v>
      </c>
      <c r="AE15" s="37" t="s">
        <v>9</v>
      </c>
      <c r="AF15" s="38">
        <v>0</v>
      </c>
      <c r="AG15" s="143">
        <v>2</v>
      </c>
      <c r="AH15" s="144" t="s">
        <v>9</v>
      </c>
      <c r="AI15" s="145">
        <v>1</v>
      </c>
      <c r="AJ15" s="96"/>
      <c r="AK15" s="37" t="s">
        <v>9</v>
      </c>
      <c r="AL15" s="98"/>
      <c r="AM15" s="96"/>
      <c r="AN15" s="37" t="s">
        <v>9</v>
      </c>
      <c r="AO15" s="98"/>
      <c r="AP15" s="96"/>
      <c r="AQ15" s="37" t="s">
        <v>9</v>
      </c>
      <c r="AR15" s="98"/>
      <c r="AS15" s="36"/>
      <c r="AT15" s="37" t="s">
        <v>9</v>
      </c>
      <c r="AU15" s="38"/>
      <c r="AV15" s="238">
        <f>AW15+AX15+AY15</f>
        <v>9</v>
      </c>
      <c r="AW15" s="240">
        <v>8</v>
      </c>
      <c r="AX15" s="209">
        <v>0</v>
      </c>
      <c r="AY15" s="209">
        <v>1</v>
      </c>
      <c r="AZ15" s="209">
        <f>+C15+F15+I15+L15+O15+R15+U15+X15+AA15+AD15+AG15+AM15+AJ15+AS15+AP15-2</f>
        <v>33</v>
      </c>
      <c r="BA15" s="209">
        <f>+E15+H15+K15+N15+Q15+T15+W15+Z15+AC15+AF15+AI15+AO15+AL15+AU15+AR15-1</f>
        <v>5</v>
      </c>
      <c r="BB15" s="242">
        <f>+AZ15-BA15</f>
        <v>28</v>
      </c>
      <c r="BC15" s="244">
        <f>+(AW15*3)+(AX15*1)</f>
        <v>24</v>
      </c>
      <c r="BD15" s="246">
        <v>1</v>
      </c>
      <c r="BE15" s="95"/>
      <c r="BF15" s="270"/>
      <c r="BG15" s="269"/>
      <c r="BH15" s="31">
        <v>12</v>
      </c>
    </row>
    <row r="16" spans="1:60" ht="13.5" customHeight="1">
      <c r="A16" s="29"/>
      <c r="B16" s="210"/>
      <c r="C16" s="92"/>
      <c r="D16" s="16" t="s">
        <v>142</v>
      </c>
      <c r="E16" s="94"/>
      <c r="F16" s="92"/>
      <c r="G16" s="16" t="s">
        <v>142</v>
      </c>
      <c r="H16" s="94"/>
      <c r="I16" s="42"/>
      <c r="J16" s="16" t="s">
        <v>142</v>
      </c>
      <c r="K16" s="43"/>
      <c r="L16" s="92"/>
      <c r="M16" s="16" t="s">
        <v>142</v>
      </c>
      <c r="N16" s="94"/>
      <c r="O16" s="92"/>
      <c r="P16" s="16" t="s">
        <v>142</v>
      </c>
      <c r="Q16" s="94"/>
      <c r="R16" s="251"/>
      <c r="S16" s="252"/>
      <c r="T16" s="253"/>
      <c r="U16" s="92"/>
      <c r="V16" s="16" t="s">
        <v>62</v>
      </c>
      <c r="W16" s="94"/>
      <c r="X16" s="92"/>
      <c r="Y16" s="16" t="s">
        <v>142</v>
      </c>
      <c r="Z16" s="94"/>
      <c r="AA16" s="92"/>
      <c r="AB16" s="16" t="s">
        <v>142</v>
      </c>
      <c r="AC16" s="94"/>
      <c r="AD16" s="42"/>
      <c r="AE16" s="16" t="s">
        <v>142</v>
      </c>
      <c r="AF16" s="43"/>
      <c r="AG16" s="146"/>
      <c r="AH16" s="147"/>
      <c r="AI16" s="148"/>
      <c r="AJ16" s="92"/>
      <c r="AK16" s="16"/>
      <c r="AL16" s="94"/>
      <c r="AM16" s="92"/>
      <c r="AN16" s="16"/>
      <c r="AO16" s="94"/>
      <c r="AP16" s="92"/>
      <c r="AQ16" s="16"/>
      <c r="AR16" s="94"/>
      <c r="AS16" s="42"/>
      <c r="AT16" s="16"/>
      <c r="AU16" s="43"/>
      <c r="AV16" s="239"/>
      <c r="AW16" s="241"/>
      <c r="AX16" s="210"/>
      <c r="AY16" s="210"/>
      <c r="AZ16" s="210"/>
      <c r="BA16" s="210"/>
      <c r="BB16" s="243"/>
      <c r="BC16" s="245"/>
      <c r="BD16" s="247"/>
      <c r="BE16" s="95"/>
      <c r="BF16" s="270"/>
      <c r="BG16" s="269"/>
      <c r="BH16" s="31">
        <v>13</v>
      </c>
    </row>
    <row r="17" spans="1:60" ht="13.5" customHeight="1">
      <c r="A17" s="29"/>
      <c r="B17" s="209" t="s">
        <v>85</v>
      </c>
      <c r="C17" s="96">
        <v>1</v>
      </c>
      <c r="D17" s="37" t="s">
        <v>9</v>
      </c>
      <c r="E17" s="98">
        <v>2</v>
      </c>
      <c r="F17" s="96">
        <v>1</v>
      </c>
      <c r="G17" s="37" t="s">
        <v>9</v>
      </c>
      <c r="H17" s="98">
        <v>1</v>
      </c>
      <c r="I17" s="36">
        <v>0</v>
      </c>
      <c r="J17" s="37" t="s">
        <v>9</v>
      </c>
      <c r="K17" s="38">
        <v>3</v>
      </c>
      <c r="L17" s="96">
        <v>1</v>
      </c>
      <c r="M17" s="37" t="s">
        <v>9</v>
      </c>
      <c r="N17" s="98">
        <v>1</v>
      </c>
      <c r="O17" s="96">
        <v>9</v>
      </c>
      <c r="P17" s="37" t="s">
        <v>9</v>
      </c>
      <c r="Q17" s="98">
        <v>1</v>
      </c>
      <c r="R17" s="36">
        <v>2</v>
      </c>
      <c r="S17" s="37" t="s">
        <v>9</v>
      </c>
      <c r="T17" s="38">
        <v>0</v>
      </c>
      <c r="U17" s="248"/>
      <c r="V17" s="249"/>
      <c r="W17" s="250"/>
      <c r="X17" s="96">
        <v>8</v>
      </c>
      <c r="Y17" s="37" t="s">
        <v>9</v>
      </c>
      <c r="Z17" s="98">
        <v>0</v>
      </c>
      <c r="AA17" s="96">
        <v>2</v>
      </c>
      <c r="AB17" s="37" t="s">
        <v>9</v>
      </c>
      <c r="AC17" s="98">
        <v>1</v>
      </c>
      <c r="AD17" s="36">
        <v>1</v>
      </c>
      <c r="AE17" s="37" t="s">
        <v>9</v>
      </c>
      <c r="AF17" s="38">
        <v>2</v>
      </c>
      <c r="AG17" s="143">
        <v>2</v>
      </c>
      <c r="AH17" s="144" t="s">
        <v>9</v>
      </c>
      <c r="AI17" s="145">
        <v>3</v>
      </c>
      <c r="AJ17" s="96"/>
      <c r="AK17" s="37" t="s">
        <v>9</v>
      </c>
      <c r="AL17" s="98"/>
      <c r="AM17" s="96"/>
      <c r="AN17" s="37" t="s">
        <v>9</v>
      </c>
      <c r="AO17" s="98"/>
      <c r="AP17" s="96"/>
      <c r="AQ17" s="37" t="s">
        <v>9</v>
      </c>
      <c r="AR17" s="98"/>
      <c r="AS17" s="36"/>
      <c r="AT17" s="37" t="s">
        <v>9</v>
      </c>
      <c r="AU17" s="38"/>
      <c r="AV17" s="238">
        <f>AW17+AX17+AY17</f>
        <v>9</v>
      </c>
      <c r="AW17" s="240">
        <v>4</v>
      </c>
      <c r="AX17" s="209">
        <v>2</v>
      </c>
      <c r="AY17" s="209">
        <v>3</v>
      </c>
      <c r="AZ17" s="209">
        <f>+C17+F17+I17+L17+O17+R17+U17+X17+AA17+AD17+AG17+AM17+AJ17+AS17+AP17-2</f>
        <v>25</v>
      </c>
      <c r="BA17" s="209">
        <f>+E17+H17+K17+N17+Q17+T17+W17+Z17+AC17+AF17+AI17+AO17+AL17+AU17+AR17-3</f>
        <v>11</v>
      </c>
      <c r="BB17" s="242">
        <f>+AZ17-BA17</f>
        <v>14</v>
      </c>
      <c r="BC17" s="244">
        <f>+(AW17*3)+(AX17*1)</f>
        <v>14</v>
      </c>
      <c r="BD17" s="246">
        <v>5</v>
      </c>
      <c r="BE17" s="95"/>
      <c r="BF17" s="270"/>
      <c r="BG17" s="269"/>
      <c r="BH17" s="31">
        <v>14</v>
      </c>
    </row>
    <row r="18" spans="1:60" ht="13.5" customHeight="1">
      <c r="A18" s="29"/>
      <c r="B18" s="210"/>
      <c r="C18" s="92"/>
      <c r="D18" s="16" t="s">
        <v>62</v>
      </c>
      <c r="E18" s="94"/>
      <c r="F18" s="92"/>
      <c r="G18" s="16" t="s">
        <v>61</v>
      </c>
      <c r="H18" s="94"/>
      <c r="I18" s="42"/>
      <c r="J18" s="16" t="s">
        <v>62</v>
      </c>
      <c r="K18" s="43"/>
      <c r="L18" s="92"/>
      <c r="M18" s="16" t="s">
        <v>61</v>
      </c>
      <c r="N18" s="94"/>
      <c r="O18" s="92"/>
      <c r="P18" s="16" t="s">
        <v>142</v>
      </c>
      <c r="Q18" s="94"/>
      <c r="R18" s="42"/>
      <c r="S18" s="16" t="s">
        <v>142</v>
      </c>
      <c r="T18" s="43"/>
      <c r="U18" s="251"/>
      <c r="V18" s="252"/>
      <c r="W18" s="253"/>
      <c r="X18" s="92"/>
      <c r="Y18" s="16" t="s">
        <v>142</v>
      </c>
      <c r="Z18" s="94"/>
      <c r="AA18" s="92"/>
      <c r="AB18" s="16" t="s">
        <v>142</v>
      </c>
      <c r="AC18" s="94"/>
      <c r="AD18" s="42"/>
      <c r="AE18" s="16" t="s">
        <v>62</v>
      </c>
      <c r="AF18" s="43"/>
      <c r="AG18" s="146"/>
      <c r="AH18" s="147"/>
      <c r="AI18" s="148"/>
      <c r="AJ18" s="92"/>
      <c r="AK18" s="16"/>
      <c r="AL18" s="94"/>
      <c r="AM18" s="92"/>
      <c r="AN18" s="16"/>
      <c r="AO18" s="94"/>
      <c r="AP18" s="92"/>
      <c r="AQ18" s="16"/>
      <c r="AR18" s="94"/>
      <c r="AS18" s="42"/>
      <c r="AT18" s="16"/>
      <c r="AU18" s="43"/>
      <c r="AV18" s="239"/>
      <c r="AW18" s="241"/>
      <c r="AX18" s="210"/>
      <c r="AY18" s="210"/>
      <c r="AZ18" s="210"/>
      <c r="BA18" s="210"/>
      <c r="BB18" s="243"/>
      <c r="BC18" s="245"/>
      <c r="BD18" s="247"/>
      <c r="BE18" s="95"/>
      <c r="BF18" s="270"/>
      <c r="BG18" s="269"/>
      <c r="BH18" s="31"/>
    </row>
    <row r="19" spans="1:60" ht="13.5" customHeight="1">
      <c r="A19" s="29"/>
      <c r="B19" s="209" t="s">
        <v>45</v>
      </c>
      <c r="C19" s="96">
        <v>0</v>
      </c>
      <c r="D19" s="37" t="s">
        <v>9</v>
      </c>
      <c r="E19" s="98">
        <v>9</v>
      </c>
      <c r="F19" s="96">
        <v>2</v>
      </c>
      <c r="G19" s="37" t="s">
        <v>9</v>
      </c>
      <c r="H19" s="98">
        <v>2</v>
      </c>
      <c r="I19" s="96">
        <v>1</v>
      </c>
      <c r="J19" s="37" t="s">
        <v>9</v>
      </c>
      <c r="K19" s="98">
        <v>4</v>
      </c>
      <c r="L19" s="96">
        <v>0</v>
      </c>
      <c r="M19" s="37" t="s">
        <v>9</v>
      </c>
      <c r="N19" s="98">
        <v>5</v>
      </c>
      <c r="O19" s="36">
        <v>1</v>
      </c>
      <c r="P19" s="37" t="s">
        <v>9</v>
      </c>
      <c r="Q19" s="38">
        <v>0</v>
      </c>
      <c r="R19" s="96">
        <v>1</v>
      </c>
      <c r="S19" s="37" t="s">
        <v>9</v>
      </c>
      <c r="T19" s="98">
        <v>5</v>
      </c>
      <c r="U19" s="96">
        <v>0</v>
      </c>
      <c r="V19" s="37" t="s">
        <v>9</v>
      </c>
      <c r="W19" s="98">
        <v>8</v>
      </c>
      <c r="X19" s="248"/>
      <c r="Y19" s="249"/>
      <c r="Z19" s="250"/>
      <c r="AA19" s="96">
        <v>1</v>
      </c>
      <c r="AB19" s="37" t="s">
        <v>9</v>
      </c>
      <c r="AC19" s="98">
        <v>3</v>
      </c>
      <c r="AD19" s="96">
        <v>0</v>
      </c>
      <c r="AE19" s="37" t="s">
        <v>9</v>
      </c>
      <c r="AF19" s="98">
        <v>2</v>
      </c>
      <c r="AG19" s="143">
        <v>3</v>
      </c>
      <c r="AH19" s="144" t="s">
        <v>9</v>
      </c>
      <c r="AI19" s="145">
        <v>3</v>
      </c>
      <c r="AJ19" s="96"/>
      <c r="AK19" s="37" t="s">
        <v>9</v>
      </c>
      <c r="AL19" s="98"/>
      <c r="AM19" s="96"/>
      <c r="AN19" s="37" t="s">
        <v>9</v>
      </c>
      <c r="AO19" s="98"/>
      <c r="AP19" s="96"/>
      <c r="AQ19" s="37" t="s">
        <v>9</v>
      </c>
      <c r="AR19" s="98"/>
      <c r="AS19" s="36"/>
      <c r="AT19" s="37" t="s">
        <v>9</v>
      </c>
      <c r="AU19" s="38"/>
      <c r="AV19" s="238">
        <f>AW19+AX19+AY19</f>
        <v>9</v>
      </c>
      <c r="AW19" s="240">
        <v>1</v>
      </c>
      <c r="AX19" s="209">
        <v>1</v>
      </c>
      <c r="AY19" s="209">
        <v>7</v>
      </c>
      <c r="AZ19" s="209">
        <f>+C19+F19+I19+L19+O19+R19+U19+X19+AA19+AD19+AG19+AM19+AJ19+AS19+AP19-3</f>
        <v>6</v>
      </c>
      <c r="BA19" s="209">
        <f>+E19+H19+K19+N19+Q19+T19+W19+Z19+AC19+AF19+AI19+AO19+AL19+AU19+AR19-3</f>
        <v>38</v>
      </c>
      <c r="BB19" s="242">
        <f>+AZ19-BA19</f>
        <v>-32</v>
      </c>
      <c r="BC19" s="244">
        <f>+(AW19*3)+(AX19*1)</f>
        <v>4</v>
      </c>
      <c r="BD19" s="246">
        <v>9</v>
      </c>
      <c r="BE19" s="95"/>
      <c r="BF19" s="270"/>
      <c r="BG19" s="269"/>
      <c r="BH19" s="31"/>
    </row>
    <row r="20" spans="1:60" ht="13.5" customHeight="1">
      <c r="A20" s="29"/>
      <c r="B20" s="210"/>
      <c r="C20" s="92"/>
      <c r="D20" s="16" t="s">
        <v>62</v>
      </c>
      <c r="E20" s="94"/>
      <c r="F20" s="92"/>
      <c r="G20" s="16" t="s">
        <v>61</v>
      </c>
      <c r="H20" s="94"/>
      <c r="I20" s="92"/>
      <c r="J20" s="16" t="s">
        <v>62</v>
      </c>
      <c r="K20" s="94"/>
      <c r="L20" s="92"/>
      <c r="M20" s="16" t="s">
        <v>62</v>
      </c>
      <c r="N20" s="94"/>
      <c r="O20" s="42"/>
      <c r="P20" s="16" t="s">
        <v>142</v>
      </c>
      <c r="Q20" s="43"/>
      <c r="R20" s="92"/>
      <c r="S20" s="16" t="s">
        <v>62</v>
      </c>
      <c r="T20" s="94"/>
      <c r="U20" s="92"/>
      <c r="V20" s="16" t="s">
        <v>62</v>
      </c>
      <c r="W20" s="94"/>
      <c r="X20" s="251"/>
      <c r="Y20" s="252"/>
      <c r="Z20" s="253"/>
      <c r="AA20" s="92"/>
      <c r="AB20" s="16" t="s">
        <v>62</v>
      </c>
      <c r="AC20" s="94"/>
      <c r="AD20" s="92"/>
      <c r="AE20" s="16" t="s">
        <v>62</v>
      </c>
      <c r="AF20" s="94"/>
      <c r="AG20" s="146"/>
      <c r="AH20" s="147"/>
      <c r="AI20" s="148"/>
      <c r="AJ20" s="92"/>
      <c r="AK20" s="16"/>
      <c r="AL20" s="94"/>
      <c r="AM20" s="92"/>
      <c r="AN20" s="16"/>
      <c r="AO20" s="94"/>
      <c r="AP20" s="92"/>
      <c r="AQ20" s="16"/>
      <c r="AR20" s="94"/>
      <c r="AS20" s="42"/>
      <c r="AT20" s="16"/>
      <c r="AU20" s="43"/>
      <c r="AV20" s="239"/>
      <c r="AW20" s="241"/>
      <c r="AX20" s="210"/>
      <c r="AY20" s="210"/>
      <c r="AZ20" s="210"/>
      <c r="BA20" s="210"/>
      <c r="BB20" s="243"/>
      <c r="BC20" s="245"/>
      <c r="BD20" s="247"/>
      <c r="BE20" s="95"/>
      <c r="BF20" s="270"/>
      <c r="BG20" s="269"/>
      <c r="BH20" s="31"/>
    </row>
    <row r="21" spans="1:60" ht="13.5" customHeight="1">
      <c r="A21" s="29"/>
      <c r="B21" s="209" t="s">
        <v>86</v>
      </c>
      <c r="C21" s="96">
        <v>3</v>
      </c>
      <c r="D21" s="37" t="s">
        <v>9</v>
      </c>
      <c r="E21" s="98">
        <v>3</v>
      </c>
      <c r="F21" s="96">
        <v>4</v>
      </c>
      <c r="G21" s="37" t="s">
        <v>9</v>
      </c>
      <c r="H21" s="98">
        <v>3</v>
      </c>
      <c r="I21" s="96">
        <v>1</v>
      </c>
      <c r="J21" s="37" t="s">
        <v>9</v>
      </c>
      <c r="K21" s="98">
        <v>2</v>
      </c>
      <c r="L21" s="96">
        <v>1</v>
      </c>
      <c r="M21" s="37" t="s">
        <v>9</v>
      </c>
      <c r="N21" s="98">
        <v>4</v>
      </c>
      <c r="O21" s="36">
        <v>6</v>
      </c>
      <c r="P21" s="37" t="s">
        <v>9</v>
      </c>
      <c r="Q21" s="38">
        <v>0</v>
      </c>
      <c r="R21" s="96">
        <v>1</v>
      </c>
      <c r="S21" s="37" t="s">
        <v>9</v>
      </c>
      <c r="T21" s="98">
        <v>4</v>
      </c>
      <c r="U21" s="96">
        <v>1</v>
      </c>
      <c r="V21" s="37" t="s">
        <v>9</v>
      </c>
      <c r="W21" s="98">
        <v>2</v>
      </c>
      <c r="X21" s="36">
        <v>3</v>
      </c>
      <c r="Y21" s="37" t="s">
        <v>9</v>
      </c>
      <c r="Z21" s="38">
        <v>1</v>
      </c>
      <c r="AA21" s="248"/>
      <c r="AB21" s="249"/>
      <c r="AC21" s="250"/>
      <c r="AD21" s="96">
        <v>2</v>
      </c>
      <c r="AE21" s="37" t="s">
        <v>9</v>
      </c>
      <c r="AF21" s="98">
        <v>2</v>
      </c>
      <c r="AG21" s="143">
        <v>3</v>
      </c>
      <c r="AH21" s="144" t="s">
        <v>9</v>
      </c>
      <c r="AI21" s="145">
        <v>0</v>
      </c>
      <c r="AJ21" s="96"/>
      <c r="AK21" s="37" t="s">
        <v>9</v>
      </c>
      <c r="AL21" s="98"/>
      <c r="AM21" s="96"/>
      <c r="AN21" s="37" t="s">
        <v>9</v>
      </c>
      <c r="AO21" s="98"/>
      <c r="AP21" s="96"/>
      <c r="AQ21" s="37" t="s">
        <v>9</v>
      </c>
      <c r="AR21" s="98"/>
      <c r="AS21" s="36"/>
      <c r="AT21" s="37" t="s">
        <v>9</v>
      </c>
      <c r="AU21" s="38"/>
      <c r="AV21" s="238">
        <f>AW21+AX21+AY21</f>
        <v>9</v>
      </c>
      <c r="AW21" s="240">
        <v>3</v>
      </c>
      <c r="AX21" s="209">
        <v>2</v>
      </c>
      <c r="AY21" s="209">
        <v>4</v>
      </c>
      <c r="AZ21" s="209">
        <f>+C21+F21+I21+L21+O21+R21+U21+X21+AA21+AD21+AG21+AM21+AJ21+AS21+AP21-3</f>
        <v>22</v>
      </c>
      <c r="BA21" s="209">
        <f>+E21+H21+K21+N21+Q21+T21+W21+Z21+AC21+AF21+AI21+AO21+AL21+AU21+AR21</f>
        <v>21</v>
      </c>
      <c r="BB21" s="242">
        <f>+AZ21-BA21</f>
        <v>1</v>
      </c>
      <c r="BC21" s="244">
        <f>+(AW21*3)+(AX21*1)</f>
        <v>11</v>
      </c>
      <c r="BD21" s="246">
        <v>7</v>
      </c>
      <c r="BE21" s="95"/>
      <c r="BF21" s="270"/>
      <c r="BG21" s="269"/>
      <c r="BH21" s="31"/>
    </row>
    <row r="22" spans="1:60" ht="13.5" customHeight="1">
      <c r="A22" s="29"/>
      <c r="B22" s="210"/>
      <c r="C22" s="92"/>
      <c r="D22" s="16" t="s">
        <v>61</v>
      </c>
      <c r="E22" s="94"/>
      <c r="F22" s="92"/>
      <c r="G22" s="16" t="s">
        <v>142</v>
      </c>
      <c r="H22" s="94"/>
      <c r="I22" s="92"/>
      <c r="J22" s="16" t="s">
        <v>62</v>
      </c>
      <c r="K22" s="94"/>
      <c r="L22" s="92"/>
      <c r="M22" s="16" t="s">
        <v>62</v>
      </c>
      <c r="N22" s="94"/>
      <c r="O22" s="42"/>
      <c r="P22" s="16" t="s">
        <v>142</v>
      </c>
      <c r="Q22" s="43"/>
      <c r="R22" s="92"/>
      <c r="S22" s="16" t="s">
        <v>62</v>
      </c>
      <c r="T22" s="94"/>
      <c r="U22" s="92"/>
      <c r="V22" s="16" t="s">
        <v>62</v>
      </c>
      <c r="W22" s="94"/>
      <c r="X22" s="42"/>
      <c r="Y22" s="16" t="s">
        <v>142</v>
      </c>
      <c r="Z22" s="43"/>
      <c r="AA22" s="251"/>
      <c r="AB22" s="252"/>
      <c r="AC22" s="253"/>
      <c r="AD22" s="92"/>
      <c r="AE22" s="16" t="s">
        <v>61</v>
      </c>
      <c r="AF22" s="94"/>
      <c r="AG22" s="146"/>
      <c r="AH22" s="147"/>
      <c r="AI22" s="148"/>
      <c r="AJ22" s="92"/>
      <c r="AK22" s="16"/>
      <c r="AL22" s="94"/>
      <c r="AM22" s="92"/>
      <c r="AN22" s="16"/>
      <c r="AO22" s="94"/>
      <c r="AP22" s="92"/>
      <c r="AQ22" s="16"/>
      <c r="AR22" s="94"/>
      <c r="AS22" s="42"/>
      <c r="AT22" s="16"/>
      <c r="AU22" s="43"/>
      <c r="AV22" s="239"/>
      <c r="AW22" s="241"/>
      <c r="AX22" s="210"/>
      <c r="AY22" s="210"/>
      <c r="AZ22" s="210"/>
      <c r="BA22" s="210"/>
      <c r="BB22" s="243"/>
      <c r="BC22" s="245"/>
      <c r="BD22" s="247"/>
      <c r="BE22" s="95"/>
      <c r="BF22" s="270"/>
      <c r="BG22" s="269"/>
      <c r="BH22" s="31"/>
    </row>
    <row r="23" spans="1:60" ht="13.5" customHeight="1">
      <c r="A23" s="29"/>
      <c r="B23" s="209" t="s">
        <v>87</v>
      </c>
      <c r="C23" s="96">
        <v>0</v>
      </c>
      <c r="D23" s="37" t="s">
        <v>9</v>
      </c>
      <c r="E23" s="98">
        <v>0</v>
      </c>
      <c r="F23" s="96">
        <v>3</v>
      </c>
      <c r="G23" s="37" t="s">
        <v>9</v>
      </c>
      <c r="H23" s="98">
        <v>1</v>
      </c>
      <c r="I23" s="96">
        <v>2</v>
      </c>
      <c r="J23" s="37" t="s">
        <v>9</v>
      </c>
      <c r="K23" s="98">
        <v>1</v>
      </c>
      <c r="L23" s="96">
        <v>2</v>
      </c>
      <c r="M23" s="37" t="s">
        <v>9</v>
      </c>
      <c r="N23" s="98">
        <v>1</v>
      </c>
      <c r="O23" s="155">
        <v>5</v>
      </c>
      <c r="P23" s="156" t="s">
        <v>9</v>
      </c>
      <c r="Q23" s="157">
        <v>0</v>
      </c>
      <c r="R23" s="96">
        <v>0</v>
      </c>
      <c r="S23" s="37" t="s">
        <v>9</v>
      </c>
      <c r="T23" s="98">
        <v>4</v>
      </c>
      <c r="U23" s="96">
        <v>2</v>
      </c>
      <c r="V23" s="37" t="s">
        <v>9</v>
      </c>
      <c r="W23" s="98">
        <v>1</v>
      </c>
      <c r="X23" s="36">
        <v>2</v>
      </c>
      <c r="Y23" s="37" t="s">
        <v>9</v>
      </c>
      <c r="Z23" s="38">
        <v>0</v>
      </c>
      <c r="AA23" s="96">
        <v>2</v>
      </c>
      <c r="AB23" s="37" t="s">
        <v>9</v>
      </c>
      <c r="AC23" s="98">
        <v>2</v>
      </c>
      <c r="AD23" s="248"/>
      <c r="AE23" s="249"/>
      <c r="AF23" s="250"/>
      <c r="AG23" s="143">
        <v>3</v>
      </c>
      <c r="AH23" s="144" t="s">
        <v>9</v>
      </c>
      <c r="AI23" s="145">
        <v>1</v>
      </c>
      <c r="AJ23" s="96"/>
      <c r="AK23" s="37" t="s">
        <v>9</v>
      </c>
      <c r="AL23" s="98"/>
      <c r="AM23" s="96"/>
      <c r="AN23" s="37" t="s">
        <v>9</v>
      </c>
      <c r="AO23" s="98"/>
      <c r="AP23" s="96"/>
      <c r="AQ23" s="37" t="s">
        <v>9</v>
      </c>
      <c r="AR23" s="98"/>
      <c r="AS23" s="36"/>
      <c r="AT23" s="37" t="s">
        <v>9</v>
      </c>
      <c r="AU23" s="38"/>
      <c r="AV23" s="238">
        <f>AW23+AX23+AY23</f>
        <v>9</v>
      </c>
      <c r="AW23" s="240">
        <v>6</v>
      </c>
      <c r="AX23" s="209">
        <v>2</v>
      </c>
      <c r="AY23" s="209">
        <v>1</v>
      </c>
      <c r="AZ23" s="209">
        <f>+C23+F23+I23+L23+O23+R23+U23+X23+AA23+AD23+AG23+AM23+AJ23+AS23+AP23-3</f>
        <v>18</v>
      </c>
      <c r="BA23" s="209">
        <f>+E23+H23+K23+N23+Q23+T23+W23+Z23+AC23+AF23+AI23+AO23+AL23+AU23+AR23-1</f>
        <v>10</v>
      </c>
      <c r="BB23" s="242">
        <f>+AZ23-BA23</f>
        <v>8</v>
      </c>
      <c r="BC23" s="244">
        <f>+(AW23*3)+(AX23*1)</f>
        <v>20</v>
      </c>
      <c r="BD23" s="246">
        <v>3</v>
      </c>
      <c r="BE23" s="95"/>
      <c r="BF23" s="270"/>
      <c r="BG23" s="269"/>
      <c r="BH23" s="31" t="s">
        <v>60</v>
      </c>
    </row>
    <row r="24" spans="1:60" ht="13.5" customHeight="1">
      <c r="A24" s="29"/>
      <c r="B24" s="210"/>
      <c r="C24" s="92"/>
      <c r="D24" s="16" t="s">
        <v>61</v>
      </c>
      <c r="E24" s="94"/>
      <c r="F24" s="92"/>
      <c r="G24" s="16" t="s">
        <v>142</v>
      </c>
      <c r="H24" s="94"/>
      <c r="I24" s="92"/>
      <c r="J24" s="16" t="s">
        <v>142</v>
      </c>
      <c r="K24" s="94"/>
      <c r="L24" s="92"/>
      <c r="M24" s="16" t="s">
        <v>142</v>
      </c>
      <c r="N24" s="94"/>
      <c r="O24" s="158"/>
      <c r="P24" s="159" t="s">
        <v>142</v>
      </c>
      <c r="Q24" s="160"/>
      <c r="R24" s="92"/>
      <c r="S24" s="16" t="s">
        <v>62</v>
      </c>
      <c r="T24" s="94"/>
      <c r="U24" s="92"/>
      <c r="V24" s="16" t="s">
        <v>142</v>
      </c>
      <c r="W24" s="94"/>
      <c r="X24" s="42"/>
      <c r="Y24" s="16" t="s">
        <v>142</v>
      </c>
      <c r="Z24" s="43"/>
      <c r="AA24" s="92"/>
      <c r="AB24" s="16" t="s">
        <v>61</v>
      </c>
      <c r="AC24" s="94"/>
      <c r="AD24" s="251"/>
      <c r="AE24" s="252"/>
      <c r="AF24" s="253"/>
      <c r="AG24" s="146"/>
      <c r="AH24" s="147"/>
      <c r="AI24" s="148"/>
      <c r="AJ24" s="92"/>
      <c r="AK24" s="16"/>
      <c r="AL24" s="94"/>
      <c r="AM24" s="92"/>
      <c r="AN24" s="16"/>
      <c r="AO24" s="94"/>
      <c r="AP24" s="92"/>
      <c r="AQ24" s="16"/>
      <c r="AR24" s="94"/>
      <c r="AS24" s="42"/>
      <c r="AT24" s="16"/>
      <c r="AU24" s="43"/>
      <c r="AV24" s="239"/>
      <c r="AW24" s="241"/>
      <c r="AX24" s="210"/>
      <c r="AY24" s="210"/>
      <c r="AZ24" s="210"/>
      <c r="BA24" s="210"/>
      <c r="BB24" s="243"/>
      <c r="BC24" s="245"/>
      <c r="BD24" s="247"/>
      <c r="BE24" s="95"/>
      <c r="BF24" s="270"/>
      <c r="BG24" s="269"/>
      <c r="BH24" s="31" t="s">
        <v>61</v>
      </c>
    </row>
    <row r="25" spans="1:60" ht="13.5" customHeight="1">
      <c r="A25" s="29"/>
      <c r="B25" s="254" t="s">
        <v>88</v>
      </c>
      <c r="C25" s="143">
        <v>1</v>
      </c>
      <c r="D25" s="144" t="s">
        <v>9</v>
      </c>
      <c r="E25" s="145">
        <v>0</v>
      </c>
      <c r="F25" s="143">
        <v>2</v>
      </c>
      <c r="G25" s="144" t="s">
        <v>9</v>
      </c>
      <c r="H25" s="145">
        <v>1</v>
      </c>
      <c r="I25" s="143">
        <v>1</v>
      </c>
      <c r="J25" s="144" t="s">
        <v>9</v>
      </c>
      <c r="K25" s="145">
        <v>3</v>
      </c>
      <c r="L25" s="143">
        <v>2</v>
      </c>
      <c r="M25" s="144" t="s">
        <v>9</v>
      </c>
      <c r="N25" s="145">
        <v>1</v>
      </c>
      <c r="O25" s="143">
        <v>3</v>
      </c>
      <c r="P25" s="144" t="s">
        <v>9</v>
      </c>
      <c r="Q25" s="145">
        <v>2</v>
      </c>
      <c r="R25" s="143">
        <v>1</v>
      </c>
      <c r="S25" s="144" t="s">
        <v>9</v>
      </c>
      <c r="T25" s="145">
        <v>2</v>
      </c>
      <c r="U25" s="143">
        <v>3</v>
      </c>
      <c r="V25" s="144" t="s">
        <v>9</v>
      </c>
      <c r="W25" s="145">
        <v>2</v>
      </c>
      <c r="X25" s="143">
        <v>3</v>
      </c>
      <c r="Y25" s="144" t="s">
        <v>9</v>
      </c>
      <c r="Z25" s="145">
        <v>3</v>
      </c>
      <c r="AA25" s="143">
        <v>0</v>
      </c>
      <c r="AB25" s="144" t="s">
        <v>9</v>
      </c>
      <c r="AC25" s="145">
        <v>3</v>
      </c>
      <c r="AD25" s="143">
        <v>1</v>
      </c>
      <c r="AE25" s="144" t="s">
        <v>9</v>
      </c>
      <c r="AF25" s="145">
        <v>3</v>
      </c>
      <c r="AG25" s="256"/>
      <c r="AH25" s="257"/>
      <c r="AI25" s="258"/>
      <c r="AJ25" s="96"/>
      <c r="AK25" s="37" t="s">
        <v>9</v>
      </c>
      <c r="AL25" s="98"/>
      <c r="AM25" s="96"/>
      <c r="AN25" s="37" t="s">
        <v>9</v>
      </c>
      <c r="AO25" s="98"/>
      <c r="AP25" s="96"/>
      <c r="AQ25" s="37" t="s">
        <v>9</v>
      </c>
      <c r="AR25" s="98"/>
      <c r="AS25" s="36"/>
      <c r="AT25" s="37" t="s">
        <v>9</v>
      </c>
      <c r="AU25" s="38"/>
      <c r="AV25" s="238">
        <f>AW25+AX25+AY25</f>
        <v>10</v>
      </c>
      <c r="AW25" s="240">
        <v>5</v>
      </c>
      <c r="AX25" s="209">
        <v>1</v>
      </c>
      <c r="AY25" s="209">
        <v>4</v>
      </c>
      <c r="AZ25" s="209">
        <f>+C25+F25+I25+L25+O25+R25+U25+X25+AA25+AD25+AG25+AM25+AJ25+AS25+AP25</f>
        <v>17</v>
      </c>
      <c r="BA25" s="209">
        <f>+E25+H25+K25+N25+Q25+T25+W25+Z25+AC25+AF25+AI25+AO25+AL25+AU25+AR25</f>
        <v>20</v>
      </c>
      <c r="BB25" s="242">
        <f>+AZ25-BA25</f>
        <v>-3</v>
      </c>
      <c r="BC25" s="244">
        <f>+(AW25*3)+(AX25*1)</f>
        <v>16</v>
      </c>
      <c r="BD25" s="246" t="s">
        <v>9</v>
      </c>
      <c r="BE25" s="95"/>
      <c r="BF25" s="270"/>
      <c r="BG25" s="269"/>
      <c r="BH25" s="31" t="s">
        <v>62</v>
      </c>
    </row>
    <row r="26" spans="1:60" ht="13.5" customHeight="1">
      <c r="A26" s="29"/>
      <c r="B26" s="255"/>
      <c r="C26" s="149"/>
      <c r="D26" s="150"/>
      <c r="E26" s="151"/>
      <c r="F26" s="149"/>
      <c r="G26" s="150"/>
      <c r="H26" s="151"/>
      <c r="I26" s="149"/>
      <c r="J26" s="150"/>
      <c r="K26" s="151"/>
      <c r="L26" s="149"/>
      <c r="M26" s="150"/>
      <c r="N26" s="151"/>
      <c r="O26" s="149"/>
      <c r="P26" s="150"/>
      <c r="Q26" s="151"/>
      <c r="R26" s="149"/>
      <c r="S26" s="150"/>
      <c r="T26" s="151"/>
      <c r="U26" s="149"/>
      <c r="V26" s="150"/>
      <c r="W26" s="151"/>
      <c r="X26" s="149"/>
      <c r="Y26" s="150"/>
      <c r="Z26" s="151"/>
      <c r="AA26" s="149"/>
      <c r="AB26" s="150"/>
      <c r="AC26" s="151"/>
      <c r="AD26" s="149"/>
      <c r="AE26" s="150"/>
      <c r="AF26" s="151"/>
      <c r="AG26" s="259"/>
      <c r="AH26" s="260"/>
      <c r="AI26" s="261"/>
      <c r="AJ26" s="99"/>
      <c r="AK26" s="46"/>
      <c r="AL26" s="101"/>
      <c r="AM26" s="99"/>
      <c r="AN26" s="46"/>
      <c r="AO26" s="101"/>
      <c r="AP26" s="99"/>
      <c r="AQ26" s="46"/>
      <c r="AR26" s="101"/>
      <c r="AS26" s="42"/>
      <c r="AT26" s="16"/>
      <c r="AU26" s="43"/>
      <c r="AV26" s="239"/>
      <c r="AW26" s="241"/>
      <c r="AX26" s="210"/>
      <c r="AY26" s="210"/>
      <c r="AZ26" s="210"/>
      <c r="BA26" s="210"/>
      <c r="BB26" s="243"/>
      <c r="BC26" s="245"/>
      <c r="BD26" s="247"/>
      <c r="BE26" s="95"/>
      <c r="BF26" s="270"/>
      <c r="BG26" s="269"/>
      <c r="BH26" s="31"/>
    </row>
    <row r="27" spans="1:60" ht="13.5" customHeight="1" hidden="1">
      <c r="A27" s="29"/>
      <c r="B27" s="262"/>
      <c r="C27" s="96"/>
      <c r="D27" s="37" t="s">
        <v>9</v>
      </c>
      <c r="E27" s="98"/>
      <c r="F27" s="96"/>
      <c r="G27" s="37" t="s">
        <v>9</v>
      </c>
      <c r="H27" s="98"/>
      <c r="I27" s="96"/>
      <c r="J27" s="37" t="s">
        <v>9</v>
      </c>
      <c r="K27" s="98"/>
      <c r="L27" s="96"/>
      <c r="M27" s="37" t="s">
        <v>9</v>
      </c>
      <c r="N27" s="98"/>
      <c r="O27" s="36"/>
      <c r="P27" s="37" t="s">
        <v>9</v>
      </c>
      <c r="Q27" s="38"/>
      <c r="R27" s="96"/>
      <c r="S27" s="37" t="s">
        <v>9</v>
      </c>
      <c r="T27" s="98"/>
      <c r="U27" s="96"/>
      <c r="V27" s="37" t="s">
        <v>9</v>
      </c>
      <c r="W27" s="98"/>
      <c r="X27" s="36"/>
      <c r="Y27" s="37" t="s">
        <v>9</v>
      </c>
      <c r="Z27" s="38"/>
      <c r="AA27" s="96"/>
      <c r="AB27" s="37" t="s">
        <v>9</v>
      </c>
      <c r="AC27" s="98"/>
      <c r="AD27" s="96"/>
      <c r="AE27" s="37" t="s">
        <v>9</v>
      </c>
      <c r="AF27" s="98"/>
      <c r="AG27" s="36"/>
      <c r="AH27" s="37" t="s">
        <v>9</v>
      </c>
      <c r="AI27" s="38"/>
      <c r="AJ27" s="248"/>
      <c r="AK27" s="249"/>
      <c r="AL27" s="250"/>
      <c r="AM27" s="96"/>
      <c r="AN27" s="37" t="s">
        <v>9</v>
      </c>
      <c r="AO27" s="98"/>
      <c r="AP27" s="96"/>
      <c r="AQ27" s="37" t="s">
        <v>9</v>
      </c>
      <c r="AR27" s="98"/>
      <c r="AS27" s="36"/>
      <c r="AT27" s="37" t="s">
        <v>9</v>
      </c>
      <c r="AU27" s="38"/>
      <c r="AV27" s="238"/>
      <c r="AW27" s="240"/>
      <c r="AX27" s="209"/>
      <c r="AY27" s="209"/>
      <c r="AZ27" s="209">
        <f>+C27+F27+I27+L27+O27+R27+U27+X27+AA27+AD27+AG27+AM27+AJ27+AS27+AP27</f>
        <v>0</v>
      </c>
      <c r="BA27" s="209">
        <f>+E27+H27+K27+N27+Q27+T27+W27+Z27+AC27+AF27+AI27+AO27+AR27+AU27</f>
        <v>0</v>
      </c>
      <c r="BB27" s="242">
        <f>+AZ27-BA27</f>
        <v>0</v>
      </c>
      <c r="BC27" s="244">
        <f>+(AW27*3)+(AX27*1)</f>
        <v>0</v>
      </c>
      <c r="BD27" s="246"/>
      <c r="BE27" s="58"/>
      <c r="BF27" s="29"/>
      <c r="BG27" s="29"/>
      <c r="BH27" s="31"/>
    </row>
    <row r="28" spans="1:60" ht="13.5" customHeight="1" hidden="1">
      <c r="A28" s="29"/>
      <c r="B28" s="262"/>
      <c r="C28" s="99"/>
      <c r="D28" s="46"/>
      <c r="E28" s="101"/>
      <c r="F28" s="99"/>
      <c r="G28" s="46"/>
      <c r="H28" s="101"/>
      <c r="I28" s="99"/>
      <c r="J28" s="46"/>
      <c r="K28" s="101"/>
      <c r="L28" s="99"/>
      <c r="M28" s="46"/>
      <c r="N28" s="101"/>
      <c r="O28" s="47"/>
      <c r="P28" s="46"/>
      <c r="Q28" s="44"/>
      <c r="R28" s="99"/>
      <c r="S28" s="46"/>
      <c r="T28" s="101"/>
      <c r="U28" s="99"/>
      <c r="V28" s="46"/>
      <c r="W28" s="101"/>
      <c r="X28" s="47"/>
      <c r="Y28" s="46"/>
      <c r="Z28" s="44"/>
      <c r="AA28" s="99"/>
      <c r="AB28" s="46"/>
      <c r="AC28" s="101"/>
      <c r="AD28" s="99"/>
      <c r="AE28" s="46"/>
      <c r="AF28" s="101"/>
      <c r="AG28" s="47"/>
      <c r="AH28" s="46"/>
      <c r="AI28" s="44"/>
      <c r="AJ28" s="251"/>
      <c r="AK28" s="252"/>
      <c r="AL28" s="253"/>
      <c r="AM28" s="99"/>
      <c r="AN28" s="46"/>
      <c r="AO28" s="101"/>
      <c r="AP28" s="99"/>
      <c r="AQ28" s="46"/>
      <c r="AR28" s="101"/>
      <c r="AS28" s="47"/>
      <c r="AT28" s="46"/>
      <c r="AU28" s="44"/>
      <c r="AV28" s="239"/>
      <c r="AW28" s="241"/>
      <c r="AX28" s="210"/>
      <c r="AY28" s="210"/>
      <c r="AZ28" s="210"/>
      <c r="BA28" s="210"/>
      <c r="BB28" s="243"/>
      <c r="BC28" s="245"/>
      <c r="BD28" s="247"/>
      <c r="BE28" s="58"/>
      <c r="BF28" s="29"/>
      <c r="BG28" s="29"/>
      <c r="BH28" s="31"/>
    </row>
    <row r="29" spans="1:60" ht="14.25" customHeight="1" hidden="1">
      <c r="A29" s="29"/>
      <c r="B29" s="262"/>
      <c r="C29" s="35"/>
      <c r="D29" s="37" t="s">
        <v>59</v>
      </c>
      <c r="E29" s="39"/>
      <c r="F29" s="42"/>
      <c r="G29" s="49" t="s">
        <v>59</v>
      </c>
      <c r="H29" s="43"/>
      <c r="I29" s="16"/>
      <c r="J29" s="49" t="s">
        <v>59</v>
      </c>
      <c r="K29" s="16"/>
      <c r="L29" s="42"/>
      <c r="M29" s="49" t="s">
        <v>59</v>
      </c>
      <c r="N29" s="43"/>
      <c r="O29" s="16"/>
      <c r="P29" s="49" t="s">
        <v>59</v>
      </c>
      <c r="Q29" s="16"/>
      <c r="R29" s="42"/>
      <c r="S29" s="49" t="s">
        <v>59</v>
      </c>
      <c r="T29" s="43"/>
      <c r="U29" s="16"/>
      <c r="V29" s="49" t="s">
        <v>59</v>
      </c>
      <c r="W29" s="16"/>
      <c r="X29" s="42"/>
      <c r="Y29" s="49" t="s">
        <v>59</v>
      </c>
      <c r="Z29" s="43"/>
      <c r="AA29" s="16"/>
      <c r="AB29" s="49" t="s">
        <v>59</v>
      </c>
      <c r="AC29" s="16"/>
      <c r="AD29" s="42"/>
      <c r="AE29" s="49" t="s">
        <v>59</v>
      </c>
      <c r="AF29" s="43"/>
      <c r="AG29" s="16"/>
      <c r="AH29" s="49" t="s">
        <v>59</v>
      </c>
      <c r="AI29" s="16"/>
      <c r="AJ29" s="42"/>
      <c r="AK29" s="37" t="s">
        <v>9</v>
      </c>
      <c r="AL29" s="43"/>
      <c r="AM29" s="42"/>
      <c r="AN29" s="37" t="s">
        <v>59</v>
      </c>
      <c r="AO29" s="43"/>
      <c r="AP29" s="263"/>
      <c r="AQ29" s="264"/>
      <c r="AR29" s="240"/>
      <c r="AS29" s="36"/>
      <c r="AT29" s="37" t="s">
        <v>59</v>
      </c>
      <c r="AU29" s="40"/>
      <c r="AV29" s="238"/>
      <c r="AW29" s="240"/>
      <c r="AX29" s="209"/>
      <c r="AY29" s="209"/>
      <c r="AZ29" s="209">
        <f>+C29+F29+I29+L29+O29+R29+U29+X29+AA29+AD29+AG29+AM29+AJ29+AS29+AP29</f>
        <v>0</v>
      </c>
      <c r="BA29" s="209">
        <f>+E29+H29+K29+N29+Q29+T29+W29+Z29+AC29+AF29+AI29+AO29+AR29+AU29</f>
        <v>0</v>
      </c>
      <c r="BB29" s="242">
        <f>+AZ29-BA29</f>
        <v>0</v>
      </c>
      <c r="BC29" s="244">
        <f>+(AW29*3)+(AX29*1)</f>
        <v>0</v>
      </c>
      <c r="BD29" s="246"/>
      <c r="BE29" s="58"/>
      <c r="BF29" s="29"/>
      <c r="BG29" s="29"/>
      <c r="BH29" s="31"/>
    </row>
    <row r="30" spans="1:60" ht="14.25" customHeight="1" hidden="1">
      <c r="A30" s="29"/>
      <c r="B30" s="262"/>
      <c r="C30" s="45"/>
      <c r="D30" s="48"/>
      <c r="E30" s="46"/>
      <c r="F30" s="45"/>
      <c r="G30" s="48"/>
      <c r="H30" s="46"/>
      <c r="I30" s="47"/>
      <c r="J30" s="46"/>
      <c r="K30" s="44"/>
      <c r="L30" s="45"/>
      <c r="M30" s="48"/>
      <c r="N30" s="46"/>
      <c r="O30" s="45"/>
      <c r="P30" s="48"/>
      <c r="Q30" s="46"/>
      <c r="R30" s="45"/>
      <c r="S30" s="48"/>
      <c r="T30" s="46"/>
      <c r="U30" s="45"/>
      <c r="V30" s="48"/>
      <c r="W30" s="46"/>
      <c r="X30" s="45"/>
      <c r="Y30" s="48"/>
      <c r="Z30" s="46"/>
      <c r="AA30" s="45"/>
      <c r="AB30" s="48"/>
      <c r="AC30" s="46"/>
      <c r="AD30" s="45"/>
      <c r="AE30" s="48"/>
      <c r="AF30" s="46"/>
      <c r="AG30" s="45"/>
      <c r="AH30" s="48"/>
      <c r="AI30" s="46"/>
      <c r="AJ30" s="45"/>
      <c r="AK30" s="48"/>
      <c r="AL30" s="46"/>
      <c r="AM30" s="45"/>
      <c r="AN30" s="48"/>
      <c r="AO30" s="46"/>
      <c r="AP30" s="265"/>
      <c r="AQ30" s="266"/>
      <c r="AR30" s="241"/>
      <c r="AS30" s="42"/>
      <c r="AT30" s="16"/>
      <c r="AU30" s="50"/>
      <c r="AV30" s="239"/>
      <c r="AW30" s="241"/>
      <c r="AX30" s="210"/>
      <c r="AY30" s="210"/>
      <c r="AZ30" s="210"/>
      <c r="BA30" s="210"/>
      <c r="BB30" s="243"/>
      <c r="BC30" s="245"/>
      <c r="BD30" s="247"/>
      <c r="BE30" s="58"/>
      <c r="BF30" s="29"/>
      <c r="BG30" s="29"/>
      <c r="BH30" s="31"/>
    </row>
    <row r="31" spans="1:60" ht="14.25" customHeight="1" hidden="1">
      <c r="A31" s="29"/>
      <c r="B31" s="262"/>
      <c r="C31" s="35"/>
      <c r="D31" s="37" t="s">
        <v>58</v>
      </c>
      <c r="E31" s="39"/>
      <c r="F31" s="36"/>
      <c r="G31" s="37" t="s">
        <v>58</v>
      </c>
      <c r="H31" s="38"/>
      <c r="I31" s="39"/>
      <c r="J31" s="37" t="s">
        <v>58</v>
      </c>
      <c r="K31" s="39"/>
      <c r="L31" s="36"/>
      <c r="M31" s="37" t="s">
        <v>58</v>
      </c>
      <c r="N31" s="38"/>
      <c r="O31" s="39"/>
      <c r="P31" s="37" t="s">
        <v>58</v>
      </c>
      <c r="Q31" s="39"/>
      <c r="R31" s="36"/>
      <c r="S31" s="37" t="s">
        <v>58</v>
      </c>
      <c r="T31" s="38"/>
      <c r="U31" s="39"/>
      <c r="V31" s="37" t="s">
        <v>58</v>
      </c>
      <c r="W31" s="39"/>
      <c r="X31" s="36"/>
      <c r="Y31" s="37" t="s">
        <v>58</v>
      </c>
      <c r="Z31" s="38"/>
      <c r="AA31" s="39"/>
      <c r="AB31" s="37" t="s">
        <v>58</v>
      </c>
      <c r="AC31" s="39"/>
      <c r="AD31" s="36"/>
      <c r="AE31" s="37" t="s">
        <v>58</v>
      </c>
      <c r="AF31" s="38"/>
      <c r="AG31" s="39"/>
      <c r="AH31" s="37" t="s">
        <v>58</v>
      </c>
      <c r="AI31" s="39"/>
      <c r="AJ31" s="36"/>
      <c r="AK31" s="37" t="s">
        <v>9</v>
      </c>
      <c r="AL31" s="38"/>
      <c r="AM31" s="36"/>
      <c r="AN31" s="37" t="s">
        <v>58</v>
      </c>
      <c r="AO31" s="38"/>
      <c r="AP31" s="39"/>
      <c r="AQ31" s="37" t="s">
        <v>58</v>
      </c>
      <c r="AR31" s="38"/>
      <c r="AS31" s="263"/>
      <c r="AT31" s="264"/>
      <c r="AU31" s="267"/>
      <c r="AV31" s="238"/>
      <c r="AW31" s="240"/>
      <c r="AX31" s="209"/>
      <c r="AY31" s="209"/>
      <c r="AZ31" s="209">
        <f>+C31+F31+I31+L31+O31+R31+U31+X31+AA31+AD31+AG31+AM31+AJ31+AS31+AP31</f>
        <v>0</v>
      </c>
      <c r="BA31" s="209">
        <f>+E31+H31+K31+N31+Q31+T31+W31+Z31+AC31+AF31+AI31+AO31+AR31+AU31</f>
        <v>0</v>
      </c>
      <c r="BB31" s="242">
        <f>+AZ31-BA31</f>
        <v>0</v>
      </c>
      <c r="BC31" s="244">
        <f>+(AW31*3)+(AX31*1)</f>
        <v>0</v>
      </c>
      <c r="BD31" s="246"/>
      <c r="BE31" s="58"/>
      <c r="BF31" s="29"/>
      <c r="BG31" s="29"/>
      <c r="BH31" s="31"/>
    </row>
    <row r="32" spans="1:60" ht="14.25" customHeight="1" hidden="1">
      <c r="A32" s="29"/>
      <c r="B32" s="262"/>
      <c r="C32" s="45"/>
      <c r="D32" s="48"/>
      <c r="E32" s="46"/>
      <c r="F32" s="45"/>
      <c r="G32" s="48"/>
      <c r="H32" s="46"/>
      <c r="I32" s="47"/>
      <c r="J32" s="46"/>
      <c r="K32" s="44"/>
      <c r="L32" s="45"/>
      <c r="M32" s="48"/>
      <c r="N32" s="46"/>
      <c r="O32" s="45"/>
      <c r="P32" s="48"/>
      <c r="Q32" s="46"/>
      <c r="R32" s="45"/>
      <c r="S32" s="48"/>
      <c r="T32" s="46"/>
      <c r="U32" s="45"/>
      <c r="V32" s="48"/>
      <c r="W32" s="46"/>
      <c r="X32" s="45"/>
      <c r="Y32" s="48"/>
      <c r="Z32" s="46"/>
      <c r="AA32" s="45"/>
      <c r="AB32" s="48"/>
      <c r="AC32" s="46"/>
      <c r="AD32" s="45"/>
      <c r="AE32" s="48"/>
      <c r="AF32" s="46"/>
      <c r="AG32" s="45"/>
      <c r="AH32" s="48"/>
      <c r="AI32" s="46"/>
      <c r="AJ32" s="45"/>
      <c r="AK32" s="48"/>
      <c r="AL32" s="46"/>
      <c r="AM32" s="45"/>
      <c r="AN32" s="48"/>
      <c r="AO32" s="46"/>
      <c r="AP32" s="45"/>
      <c r="AQ32" s="48"/>
      <c r="AR32" s="46"/>
      <c r="AS32" s="265"/>
      <c r="AT32" s="266"/>
      <c r="AU32" s="268"/>
      <c r="AV32" s="239"/>
      <c r="AW32" s="241"/>
      <c r="AX32" s="210"/>
      <c r="AY32" s="210"/>
      <c r="AZ32" s="210"/>
      <c r="BA32" s="210"/>
      <c r="BB32" s="243"/>
      <c r="BC32" s="245"/>
      <c r="BD32" s="247"/>
      <c r="BE32" s="58"/>
      <c r="BF32" s="29"/>
      <c r="BG32" s="29"/>
      <c r="BH32" s="31"/>
    </row>
    <row r="34" spans="3:39" ht="13.5">
      <c r="C34" s="103"/>
      <c r="D34" s="103"/>
      <c r="E34" s="103"/>
      <c r="F34" s="103"/>
      <c r="G34" s="103"/>
      <c r="H34" s="103"/>
      <c r="I34" s="103"/>
      <c r="J34" s="103"/>
      <c r="K34" s="103"/>
      <c r="L34" s="103"/>
      <c r="M34" s="103"/>
      <c r="N34" s="103"/>
      <c r="O34" s="103"/>
      <c r="P34" s="103"/>
      <c r="Q34" s="103"/>
      <c r="R34" s="103"/>
      <c r="AJ34" t="s">
        <v>81</v>
      </c>
      <c r="AM34" t="s">
        <v>67</v>
      </c>
    </row>
    <row r="35" spans="4:19" ht="13.5">
      <c r="D35" s="152"/>
      <c r="F35" t="s">
        <v>143</v>
      </c>
      <c r="S35" t="s">
        <v>183</v>
      </c>
    </row>
  </sheetData>
  <sheetProtection/>
  <mergeCells count="199">
    <mergeCell ref="BF5:BF6"/>
    <mergeCell ref="BF7:BF8"/>
    <mergeCell ref="BF9:BF10"/>
    <mergeCell ref="BF11:BF12"/>
    <mergeCell ref="BF13:BF14"/>
    <mergeCell ref="BF15:BF16"/>
    <mergeCell ref="BG17:BG18"/>
    <mergeCell ref="BG19:BG20"/>
    <mergeCell ref="BG21:BG22"/>
    <mergeCell ref="BG23:BG24"/>
    <mergeCell ref="BF17:BF18"/>
    <mergeCell ref="BF19:BF20"/>
    <mergeCell ref="BF21:BF22"/>
    <mergeCell ref="BF23:BF24"/>
    <mergeCell ref="BG5:BG6"/>
    <mergeCell ref="BG7:BG8"/>
    <mergeCell ref="BG9:BG10"/>
    <mergeCell ref="BG11:BG12"/>
    <mergeCell ref="BG13:BG14"/>
    <mergeCell ref="BG15:BG16"/>
    <mergeCell ref="BC31:BC32"/>
    <mergeCell ref="BD31:BD32"/>
    <mergeCell ref="BG25:BG26"/>
    <mergeCell ref="BF25:BF26"/>
    <mergeCell ref="BA27:BA28"/>
    <mergeCell ref="BB27:BB28"/>
    <mergeCell ref="BB29:BB30"/>
    <mergeCell ref="BC29:BC30"/>
    <mergeCell ref="BD29:BD30"/>
    <mergeCell ref="BC27:BC28"/>
    <mergeCell ref="B31:B32"/>
    <mergeCell ref="AS31:AU32"/>
    <mergeCell ref="AV31:AV32"/>
    <mergeCell ref="AW31:AW32"/>
    <mergeCell ref="AX31:AX32"/>
    <mergeCell ref="AY31:AY32"/>
    <mergeCell ref="AZ31:AZ32"/>
    <mergeCell ref="BA31:BA32"/>
    <mergeCell ref="BB31:BB32"/>
    <mergeCell ref="BD27:BD28"/>
    <mergeCell ref="B29:B30"/>
    <mergeCell ref="AP29:AR30"/>
    <mergeCell ref="AV29:AV30"/>
    <mergeCell ref="AW29:AW30"/>
    <mergeCell ref="AX29:AX30"/>
    <mergeCell ref="AJ27:AL28"/>
    <mergeCell ref="AY29:AY30"/>
    <mergeCell ref="AZ29:AZ30"/>
    <mergeCell ref="BA29:BA30"/>
    <mergeCell ref="B27:B28"/>
    <mergeCell ref="AV27:AV28"/>
    <mergeCell ref="AW27:AW28"/>
    <mergeCell ref="AX27:AX28"/>
    <mergeCell ref="AY27:AY28"/>
    <mergeCell ref="AZ27:AZ28"/>
    <mergeCell ref="AY25:AY26"/>
    <mergeCell ref="AZ25:AZ26"/>
    <mergeCell ref="BA25:BA26"/>
    <mergeCell ref="BB25:BB26"/>
    <mergeCell ref="BC25:BC26"/>
    <mergeCell ref="BD25:BD26"/>
    <mergeCell ref="AZ23:AZ24"/>
    <mergeCell ref="BA23:BA24"/>
    <mergeCell ref="BB23:BB24"/>
    <mergeCell ref="BC23:BC24"/>
    <mergeCell ref="BD23:BD24"/>
    <mergeCell ref="B25:B26"/>
    <mergeCell ref="AG25:AI26"/>
    <mergeCell ref="AV25:AV26"/>
    <mergeCell ref="AW25:AW26"/>
    <mergeCell ref="AX25:AX26"/>
    <mergeCell ref="AZ21:AZ22"/>
    <mergeCell ref="BA21:BA22"/>
    <mergeCell ref="BB21:BB22"/>
    <mergeCell ref="BC21:BC22"/>
    <mergeCell ref="BD21:BD22"/>
    <mergeCell ref="AD23:AF24"/>
    <mergeCell ref="AV23:AV24"/>
    <mergeCell ref="AW23:AW24"/>
    <mergeCell ref="AX23:AX24"/>
    <mergeCell ref="AY23:AY24"/>
    <mergeCell ref="BA19:BA20"/>
    <mergeCell ref="BB19:BB20"/>
    <mergeCell ref="BC19:BC20"/>
    <mergeCell ref="BD19:BD20"/>
    <mergeCell ref="B21:B22"/>
    <mergeCell ref="AA21:AC22"/>
    <mergeCell ref="AV21:AV22"/>
    <mergeCell ref="AW21:AW22"/>
    <mergeCell ref="AX21:AX22"/>
    <mergeCell ref="AY21:AY22"/>
    <mergeCell ref="X19:Z20"/>
    <mergeCell ref="AV19:AV20"/>
    <mergeCell ref="AW19:AW20"/>
    <mergeCell ref="AX19:AX20"/>
    <mergeCell ref="AY19:AY20"/>
    <mergeCell ref="AZ19:AZ20"/>
    <mergeCell ref="AY17:AY18"/>
    <mergeCell ref="AZ17:AZ18"/>
    <mergeCell ref="BA17:BA18"/>
    <mergeCell ref="BB17:BB18"/>
    <mergeCell ref="BC17:BC18"/>
    <mergeCell ref="BD17:BD18"/>
    <mergeCell ref="AZ15:AZ16"/>
    <mergeCell ref="BA15:BA16"/>
    <mergeCell ref="BB15:BB16"/>
    <mergeCell ref="BC15:BC16"/>
    <mergeCell ref="BD15:BD16"/>
    <mergeCell ref="B17:B18"/>
    <mergeCell ref="U17:W18"/>
    <mergeCell ref="AV17:AV18"/>
    <mergeCell ref="AW17:AW18"/>
    <mergeCell ref="AX17:AX18"/>
    <mergeCell ref="AZ13:AZ14"/>
    <mergeCell ref="BA13:BA14"/>
    <mergeCell ref="BB13:BB14"/>
    <mergeCell ref="BC13:BC14"/>
    <mergeCell ref="BD13:BD14"/>
    <mergeCell ref="R15:T16"/>
    <mergeCell ref="AV15:AV16"/>
    <mergeCell ref="AW15:AW16"/>
    <mergeCell ref="AX15:AX16"/>
    <mergeCell ref="AY15:AY16"/>
    <mergeCell ref="BA11:BA12"/>
    <mergeCell ref="BB11:BB12"/>
    <mergeCell ref="BC11:BC12"/>
    <mergeCell ref="BD11:BD12"/>
    <mergeCell ref="B13:B14"/>
    <mergeCell ref="O13:Q14"/>
    <mergeCell ref="AV13:AV14"/>
    <mergeCell ref="AW13:AW14"/>
    <mergeCell ref="AX13:AX14"/>
    <mergeCell ref="AY13:AY14"/>
    <mergeCell ref="BA9:BA10"/>
    <mergeCell ref="BB9:BB10"/>
    <mergeCell ref="BC9:BC10"/>
    <mergeCell ref="BD9:BD10"/>
    <mergeCell ref="L11:N12"/>
    <mergeCell ref="AV11:AV12"/>
    <mergeCell ref="AW11:AW12"/>
    <mergeCell ref="AX11:AX12"/>
    <mergeCell ref="AY11:AY12"/>
    <mergeCell ref="AZ11:AZ12"/>
    <mergeCell ref="BA7:BA8"/>
    <mergeCell ref="BB7:BB8"/>
    <mergeCell ref="BC7:BC8"/>
    <mergeCell ref="BD7:BD8"/>
    <mergeCell ref="I9:K10"/>
    <mergeCell ref="AV9:AV10"/>
    <mergeCell ref="AW9:AW10"/>
    <mergeCell ref="AX9:AX10"/>
    <mergeCell ref="AY9:AY10"/>
    <mergeCell ref="AZ9:AZ10"/>
    <mergeCell ref="BA5:BA6"/>
    <mergeCell ref="BB5:BB6"/>
    <mergeCell ref="BC5:BC6"/>
    <mergeCell ref="BD5:BD6"/>
    <mergeCell ref="F7:H8"/>
    <mergeCell ref="AV7:AV8"/>
    <mergeCell ref="AW7:AW8"/>
    <mergeCell ref="AX7:AX8"/>
    <mergeCell ref="AY7:AY8"/>
    <mergeCell ref="AZ7:AZ8"/>
    <mergeCell ref="C5:E6"/>
    <mergeCell ref="AV5:AV6"/>
    <mergeCell ref="AW5:AW6"/>
    <mergeCell ref="AX5:AX6"/>
    <mergeCell ref="AY5:AY6"/>
    <mergeCell ref="AZ5:AZ6"/>
    <mergeCell ref="AS3:AU4"/>
    <mergeCell ref="AV3:AV4"/>
    <mergeCell ref="AW3:AY3"/>
    <mergeCell ref="AZ3:BB3"/>
    <mergeCell ref="BC3:BC4"/>
    <mergeCell ref="BD3:BD4"/>
    <mergeCell ref="X3:Z4"/>
    <mergeCell ref="AA3:AC4"/>
    <mergeCell ref="AD3:AF4"/>
    <mergeCell ref="AG3:AI4"/>
    <mergeCell ref="AM3:AO4"/>
    <mergeCell ref="AP3:AR4"/>
    <mergeCell ref="AJ3:AL4"/>
    <mergeCell ref="C2:AU2"/>
    <mergeCell ref="AW2:BD2"/>
    <mergeCell ref="B3:B4"/>
    <mergeCell ref="C3:E4"/>
    <mergeCell ref="F3:H4"/>
    <mergeCell ref="I3:K4"/>
    <mergeCell ref="L3:N4"/>
    <mergeCell ref="O3:Q4"/>
    <mergeCell ref="R3:T4"/>
    <mergeCell ref="U3:W4"/>
    <mergeCell ref="B23:B24"/>
    <mergeCell ref="B5:B6"/>
    <mergeCell ref="B7:B8"/>
    <mergeCell ref="B9:B10"/>
    <mergeCell ref="B11:B12"/>
    <mergeCell ref="B15:B16"/>
    <mergeCell ref="B19:B20"/>
  </mergeCells>
  <dataValidations count="2">
    <dataValidation type="list" allowBlank="1" showInputMessage="1" showErrorMessage="1" sqref="S32 V32 Y32 AK30 AB32 AE32 AH32 AN32 AQ32 G30 AK32 M30 P30 S30 V30 Y30 AB30 AE30 AH30 AN30 J32 G32 AT30 M32 D30 D32 P32 J30">
      <formula1>$BH$23:$BH$25</formula1>
    </dataValidation>
    <dataValidation type="list" allowBlank="1" showInputMessage="1" showErrorMessage="1" sqref="AF31:AG31 H31:I31 W29:X29 W31:X31 AR31 N29:O29 N31:O31 AF29:AG29 AL31:AM31 AS29 E29:F29 E31:F31 AC29:AD29 AI29:AJ29 AI31:AJ31 AC31:AD31 AL29:AM29 T29:U29 T31:U31 Z29:AA29 K29:L29 K31:L31 Z31:AA31 C29 AO29 C31 Q29:R29 Q31:R31 AO31:AP31 H29:I29 AU29">
      <formula1>$BH$3:$BH$17</formula1>
    </dataValidation>
  </dataValidations>
  <printOptions/>
  <pageMargins left="0.11811023622047245" right="0" top="0.7480314960629921" bottom="0.7480314960629921"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dimension ref="A1:BJ35"/>
  <sheetViews>
    <sheetView zoomScale="84" zoomScaleNormal="84" zoomScalePageLayoutView="0" workbookViewId="0" topLeftCell="B10">
      <selection activeCell="K31" sqref="K31"/>
    </sheetView>
  </sheetViews>
  <sheetFormatPr defaultColWidth="9.00390625" defaultRowHeight="13.5"/>
  <cols>
    <col min="1" max="1" width="2.50390625" style="0" hidden="1" customWidth="1"/>
    <col min="2" max="2" width="16.875" style="0" bestFit="1" customWidth="1"/>
    <col min="3" max="3" width="2.50390625" style="0" bestFit="1" customWidth="1"/>
    <col min="4" max="4" width="3.375" style="0" bestFit="1" customWidth="1"/>
    <col min="5" max="5" width="3.50390625" style="0" bestFit="1" customWidth="1"/>
    <col min="6" max="6" width="2.50390625" style="0" bestFit="1" customWidth="1"/>
    <col min="7" max="7" width="3.375" style="0" bestFit="1" customWidth="1"/>
    <col min="8" max="8" width="3.50390625" style="0" bestFit="1" customWidth="1"/>
    <col min="9" max="9" width="2.50390625" style="0" bestFit="1" customWidth="1"/>
    <col min="10" max="10" width="3.375" style="0" bestFit="1" customWidth="1"/>
    <col min="11" max="11" width="2.75390625" style="0" customWidth="1"/>
    <col min="12" max="12" width="2.50390625" style="0" bestFit="1" customWidth="1"/>
    <col min="13" max="13" width="3.375" style="0" bestFit="1" customWidth="1"/>
    <col min="14" max="14" width="3.50390625" style="0" bestFit="1" customWidth="1"/>
    <col min="15" max="15" width="2.50390625" style="0" bestFit="1" customWidth="1"/>
    <col min="16" max="16" width="3.375" style="0" bestFit="1" customWidth="1"/>
    <col min="17" max="17" width="3.50390625" style="0" bestFit="1" customWidth="1"/>
    <col min="18" max="38" width="2.875" style="0" customWidth="1"/>
    <col min="39" max="50" width="2.875" style="0" hidden="1" customWidth="1"/>
    <col min="51" max="59" width="5.25390625" style="0" customWidth="1"/>
  </cols>
  <sheetData>
    <row r="1" spans="1:62"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
      <c r="BF1" s="29"/>
      <c r="BG1" s="29"/>
      <c r="BH1" s="29"/>
      <c r="BI1" s="29"/>
      <c r="BJ1" s="31"/>
    </row>
    <row r="2" spans="1:62" ht="17.25">
      <c r="A2" s="29"/>
      <c r="B2" s="29"/>
      <c r="C2" s="215" t="s">
        <v>144</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86"/>
      <c r="AW2" s="86"/>
      <c r="AX2" s="86"/>
      <c r="AY2" s="32"/>
      <c r="AZ2" s="216">
        <v>45284</v>
      </c>
      <c r="BA2" s="217"/>
      <c r="BB2" s="217"/>
      <c r="BC2" s="217"/>
      <c r="BD2" s="217"/>
      <c r="BE2" s="217"/>
      <c r="BF2" s="217"/>
      <c r="BG2" s="217"/>
      <c r="BH2" s="29"/>
      <c r="BI2" s="29"/>
      <c r="BJ2" s="31"/>
    </row>
    <row r="3" spans="1:62" ht="13.5" customHeight="1">
      <c r="A3" s="29"/>
      <c r="B3" s="209" t="s">
        <v>65</v>
      </c>
      <c r="C3" s="219" t="str">
        <f>B5</f>
        <v>渭東クラブ</v>
      </c>
      <c r="D3" s="219"/>
      <c r="E3" s="219"/>
      <c r="F3" s="219" t="str">
        <f>B7</f>
        <v>阿波ＦＣ</v>
      </c>
      <c r="G3" s="219"/>
      <c r="H3" s="219"/>
      <c r="I3" s="221" t="str">
        <f>B9</f>
        <v>徳島県庁ＦＣゴールド</v>
      </c>
      <c r="J3" s="221"/>
      <c r="K3" s="221"/>
      <c r="L3" s="219" t="str">
        <f>B11</f>
        <v>小松島OFC </v>
      </c>
      <c r="M3" s="219"/>
      <c r="N3" s="219"/>
      <c r="O3" s="221" t="str">
        <f>B13</f>
        <v>石井シニアフットボールクラブ</v>
      </c>
      <c r="P3" s="221"/>
      <c r="Q3" s="221"/>
      <c r="R3" s="221" t="str">
        <f>B15</f>
        <v>川友楽</v>
      </c>
      <c r="S3" s="221"/>
      <c r="T3" s="221"/>
      <c r="U3" s="221" t="str">
        <f>B17</f>
        <v>SCR＠H+</v>
      </c>
      <c r="V3" s="221"/>
      <c r="W3" s="221"/>
      <c r="X3" s="221" t="str">
        <f>B19</f>
        <v>STAR　WEST</v>
      </c>
      <c r="Y3" s="221"/>
      <c r="Z3" s="221"/>
      <c r="AA3" s="219" t="str">
        <f>B21</f>
        <v>鴨島FC</v>
      </c>
      <c r="AB3" s="219"/>
      <c r="AC3" s="219"/>
      <c r="AD3" s="219" t="str">
        <f>B23</f>
        <v>鳴門クラブ</v>
      </c>
      <c r="AE3" s="219"/>
      <c r="AF3" s="219"/>
      <c r="AG3" s="219" t="str">
        <f>B25</f>
        <v>オールディーズ</v>
      </c>
      <c r="AH3" s="219"/>
      <c r="AI3" s="219"/>
      <c r="AJ3" s="219" t="str">
        <f>B27</f>
        <v>津田FC</v>
      </c>
      <c r="AK3" s="219"/>
      <c r="AL3" s="219"/>
      <c r="AM3" s="219" t="s">
        <v>47</v>
      </c>
      <c r="AN3" s="219"/>
      <c r="AO3" s="219"/>
      <c r="AP3" s="219" t="s">
        <v>47</v>
      </c>
      <c r="AQ3" s="219"/>
      <c r="AR3" s="219"/>
      <c r="AS3" s="219" t="s">
        <v>47</v>
      </c>
      <c r="AT3" s="219"/>
      <c r="AU3" s="219"/>
      <c r="AV3" s="219"/>
      <c r="AW3" s="219"/>
      <c r="AX3" s="219"/>
      <c r="AY3" s="225" t="s">
        <v>48</v>
      </c>
      <c r="AZ3" s="227" t="s">
        <v>49</v>
      </c>
      <c r="BA3" s="218"/>
      <c r="BB3" s="218"/>
      <c r="BC3" s="218" t="s">
        <v>50</v>
      </c>
      <c r="BD3" s="218"/>
      <c r="BE3" s="228"/>
      <c r="BF3" s="229" t="s">
        <v>51</v>
      </c>
      <c r="BG3" s="230" t="s">
        <v>80</v>
      </c>
      <c r="BH3" s="29"/>
      <c r="BI3" s="29"/>
      <c r="BJ3" s="31">
        <v>0</v>
      </c>
    </row>
    <row r="4" spans="1:62" ht="13.5" customHeight="1">
      <c r="A4" s="29"/>
      <c r="B4" s="210"/>
      <c r="C4" s="220"/>
      <c r="D4" s="220"/>
      <c r="E4" s="220"/>
      <c r="F4" s="220"/>
      <c r="G4" s="220"/>
      <c r="H4" s="220"/>
      <c r="I4" s="222"/>
      <c r="J4" s="222"/>
      <c r="K4" s="222"/>
      <c r="L4" s="220"/>
      <c r="M4" s="220"/>
      <c r="N4" s="220"/>
      <c r="O4" s="222"/>
      <c r="P4" s="222"/>
      <c r="Q4" s="222"/>
      <c r="R4" s="222"/>
      <c r="S4" s="222"/>
      <c r="T4" s="222"/>
      <c r="U4" s="222"/>
      <c r="V4" s="222"/>
      <c r="W4" s="222"/>
      <c r="X4" s="222"/>
      <c r="Y4" s="222"/>
      <c r="Z4" s="222"/>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6"/>
      <c r="AZ4" s="33" t="s">
        <v>52</v>
      </c>
      <c r="BA4" s="18" t="s">
        <v>53</v>
      </c>
      <c r="BB4" s="18" t="s">
        <v>54</v>
      </c>
      <c r="BC4" s="18" t="s">
        <v>55</v>
      </c>
      <c r="BD4" s="18" t="s">
        <v>56</v>
      </c>
      <c r="BE4" s="34" t="s">
        <v>57</v>
      </c>
      <c r="BF4" s="229"/>
      <c r="BG4" s="231"/>
      <c r="BH4" s="29"/>
      <c r="BI4" s="29"/>
      <c r="BJ4" s="31">
        <v>1</v>
      </c>
    </row>
    <row r="5" spans="1:62" ht="13.5" customHeight="1">
      <c r="A5" s="29"/>
      <c r="B5" s="209" t="s">
        <v>37</v>
      </c>
      <c r="C5" s="232"/>
      <c r="D5" s="233"/>
      <c r="E5" s="234"/>
      <c r="F5" s="96">
        <v>1</v>
      </c>
      <c r="G5" s="37" t="s">
        <v>9</v>
      </c>
      <c r="H5" s="98">
        <v>3</v>
      </c>
      <c r="I5" s="96">
        <v>1</v>
      </c>
      <c r="J5" s="37" t="s">
        <v>9</v>
      </c>
      <c r="K5" s="98">
        <v>1</v>
      </c>
      <c r="L5" s="155">
        <v>0</v>
      </c>
      <c r="M5" s="156" t="s">
        <v>9</v>
      </c>
      <c r="N5" s="157">
        <v>5</v>
      </c>
      <c r="O5" s="155">
        <v>0</v>
      </c>
      <c r="P5" s="156" t="s">
        <v>9</v>
      </c>
      <c r="Q5" s="157">
        <v>5</v>
      </c>
      <c r="R5" s="96">
        <v>1</v>
      </c>
      <c r="S5" s="37" t="s">
        <v>9</v>
      </c>
      <c r="T5" s="98">
        <v>2</v>
      </c>
      <c r="U5" s="155">
        <v>5</v>
      </c>
      <c r="V5" s="156" t="s">
        <v>9</v>
      </c>
      <c r="W5" s="157">
        <v>0</v>
      </c>
      <c r="X5" s="155">
        <v>0</v>
      </c>
      <c r="Y5" s="156" t="s">
        <v>9</v>
      </c>
      <c r="Z5" s="157">
        <v>5</v>
      </c>
      <c r="AA5" s="96">
        <v>4</v>
      </c>
      <c r="AB5" s="37" t="s">
        <v>9</v>
      </c>
      <c r="AC5" s="98">
        <v>2</v>
      </c>
      <c r="AD5" s="36">
        <v>0</v>
      </c>
      <c r="AE5" s="37" t="s">
        <v>9</v>
      </c>
      <c r="AF5" s="38">
        <v>2</v>
      </c>
      <c r="AG5" s="96">
        <v>2</v>
      </c>
      <c r="AH5" s="37" t="s">
        <v>9</v>
      </c>
      <c r="AI5" s="98">
        <v>3</v>
      </c>
      <c r="AJ5" s="96">
        <v>0</v>
      </c>
      <c r="AK5" s="37" t="s">
        <v>9</v>
      </c>
      <c r="AL5" s="98">
        <v>1</v>
      </c>
      <c r="AM5" s="96"/>
      <c r="AN5" s="37" t="s">
        <v>9</v>
      </c>
      <c r="AO5" s="98"/>
      <c r="AP5" s="96"/>
      <c r="AQ5" s="37" t="s">
        <v>9</v>
      </c>
      <c r="AR5" s="98"/>
      <c r="AS5" s="36"/>
      <c r="AT5" s="37" t="s">
        <v>9</v>
      </c>
      <c r="AU5" s="38"/>
      <c r="AV5" s="36"/>
      <c r="AW5" s="37" t="s">
        <v>9</v>
      </c>
      <c r="AX5" s="40"/>
      <c r="AY5" s="238">
        <f>AZ5+BA5+BB5</f>
        <v>11</v>
      </c>
      <c r="AZ5" s="240">
        <v>2</v>
      </c>
      <c r="BA5" s="209">
        <v>1</v>
      </c>
      <c r="BB5" s="209">
        <v>8</v>
      </c>
      <c r="BC5" s="209">
        <f>+C5+F5+I5+L5+O5+R5+U5+X5+AA5+AD5+AG5+AJ5+AM5+AV5+AP5+AS5</f>
        <v>14</v>
      </c>
      <c r="BD5" s="209">
        <f>+E5+H5+K5+N5+Q5+T5+W5+Z5+AC5+AF5+AI5+AL5+AO5+AX5+AR5+AU5</f>
        <v>29</v>
      </c>
      <c r="BE5" s="242">
        <f>+BC5-BD5</f>
        <v>-15</v>
      </c>
      <c r="BF5" s="244">
        <f>+(AZ5*3)+(BA5*1)</f>
        <v>7</v>
      </c>
      <c r="BG5" s="246" t="s">
        <v>9</v>
      </c>
      <c r="BH5" s="278"/>
      <c r="BI5" s="269"/>
      <c r="BJ5" s="31">
        <v>2</v>
      </c>
    </row>
    <row r="6" spans="1:62" ht="13.5" customHeight="1">
      <c r="A6" s="29"/>
      <c r="B6" s="210"/>
      <c r="C6" s="235"/>
      <c r="D6" s="236"/>
      <c r="E6" s="237"/>
      <c r="F6" s="92"/>
      <c r="G6" s="16" t="s">
        <v>62</v>
      </c>
      <c r="H6" s="94"/>
      <c r="I6" s="92"/>
      <c r="J6" s="16" t="s">
        <v>61</v>
      </c>
      <c r="K6" s="94"/>
      <c r="L6" s="158"/>
      <c r="M6" s="159" t="s">
        <v>62</v>
      </c>
      <c r="N6" s="160"/>
      <c r="O6" s="158"/>
      <c r="P6" s="159" t="s">
        <v>62</v>
      </c>
      <c r="Q6" s="160"/>
      <c r="R6" s="92"/>
      <c r="S6" s="16" t="s">
        <v>62</v>
      </c>
      <c r="T6" s="94"/>
      <c r="U6" s="158"/>
      <c r="V6" s="159" t="s">
        <v>142</v>
      </c>
      <c r="W6" s="160"/>
      <c r="X6" s="158"/>
      <c r="Y6" s="159" t="s">
        <v>62</v>
      </c>
      <c r="Z6" s="160"/>
      <c r="AA6" s="92"/>
      <c r="AB6" s="16" t="s">
        <v>142</v>
      </c>
      <c r="AC6" s="94"/>
      <c r="AD6" s="42"/>
      <c r="AE6" s="16" t="s">
        <v>62</v>
      </c>
      <c r="AF6" s="43"/>
      <c r="AG6" s="92"/>
      <c r="AH6" s="16" t="s">
        <v>62</v>
      </c>
      <c r="AI6" s="94"/>
      <c r="AJ6" s="92"/>
      <c r="AK6" s="16" t="s">
        <v>62</v>
      </c>
      <c r="AL6" s="94"/>
      <c r="AM6" s="92"/>
      <c r="AN6" s="16"/>
      <c r="AO6" s="94"/>
      <c r="AP6" s="92"/>
      <c r="AQ6" s="16"/>
      <c r="AR6" s="94"/>
      <c r="AS6" s="42"/>
      <c r="AT6" s="16"/>
      <c r="AU6" s="43"/>
      <c r="AV6" s="42"/>
      <c r="AW6" s="16"/>
      <c r="AX6" s="43"/>
      <c r="AY6" s="239"/>
      <c r="AZ6" s="241"/>
      <c r="BA6" s="210"/>
      <c r="BB6" s="210"/>
      <c r="BC6" s="210"/>
      <c r="BD6" s="210"/>
      <c r="BE6" s="243"/>
      <c r="BF6" s="245"/>
      <c r="BG6" s="247"/>
      <c r="BH6" s="278"/>
      <c r="BI6" s="269"/>
      <c r="BJ6" s="31">
        <v>3</v>
      </c>
    </row>
    <row r="7" spans="1:62" ht="13.5" customHeight="1">
      <c r="A7" s="29"/>
      <c r="B7" s="271" t="s">
        <v>70</v>
      </c>
      <c r="C7" s="96">
        <v>3</v>
      </c>
      <c r="D7" s="37" t="s">
        <v>9</v>
      </c>
      <c r="E7" s="98">
        <v>1</v>
      </c>
      <c r="F7" s="248"/>
      <c r="G7" s="249"/>
      <c r="H7" s="250"/>
      <c r="I7" s="96">
        <v>0</v>
      </c>
      <c r="J7" s="37" t="s">
        <v>9</v>
      </c>
      <c r="K7" s="98">
        <v>4</v>
      </c>
      <c r="L7" s="155">
        <v>5</v>
      </c>
      <c r="M7" s="156" t="s">
        <v>9</v>
      </c>
      <c r="N7" s="157">
        <v>0</v>
      </c>
      <c r="O7" s="155">
        <v>0</v>
      </c>
      <c r="P7" s="156" t="s">
        <v>9</v>
      </c>
      <c r="Q7" s="157">
        <v>5</v>
      </c>
      <c r="R7" s="96">
        <v>0</v>
      </c>
      <c r="S7" s="37" t="s">
        <v>9</v>
      </c>
      <c r="T7" s="98">
        <v>3</v>
      </c>
      <c r="U7" s="96">
        <v>0</v>
      </c>
      <c r="V7" s="37" t="s">
        <v>9</v>
      </c>
      <c r="W7" s="98">
        <v>5</v>
      </c>
      <c r="X7" s="96">
        <v>2</v>
      </c>
      <c r="Y7" s="37" t="s">
        <v>9</v>
      </c>
      <c r="Z7" s="98">
        <v>3</v>
      </c>
      <c r="AA7" s="96">
        <v>1</v>
      </c>
      <c r="AB7" s="37" t="s">
        <v>9</v>
      </c>
      <c r="AC7" s="98">
        <v>0</v>
      </c>
      <c r="AD7" s="36">
        <v>0</v>
      </c>
      <c r="AE7" s="37" t="s">
        <v>9</v>
      </c>
      <c r="AF7" s="38">
        <v>4</v>
      </c>
      <c r="AG7" s="96">
        <v>2</v>
      </c>
      <c r="AH7" s="37" t="s">
        <v>9</v>
      </c>
      <c r="AI7" s="98">
        <v>0</v>
      </c>
      <c r="AJ7" s="96">
        <v>2</v>
      </c>
      <c r="AK7" s="37" t="s">
        <v>9</v>
      </c>
      <c r="AL7" s="98">
        <v>2</v>
      </c>
      <c r="AM7" s="96"/>
      <c r="AN7" s="37" t="s">
        <v>9</v>
      </c>
      <c r="AO7" s="98"/>
      <c r="AP7" s="96"/>
      <c r="AQ7" s="37" t="s">
        <v>9</v>
      </c>
      <c r="AR7" s="98"/>
      <c r="AS7" s="36"/>
      <c r="AT7" s="37" t="s">
        <v>9</v>
      </c>
      <c r="AU7" s="38"/>
      <c r="AV7" s="39"/>
      <c r="AW7" s="37" t="s">
        <v>9</v>
      </c>
      <c r="AX7" s="40"/>
      <c r="AY7" s="238">
        <f>AZ7+BA7+BB7</f>
        <v>11</v>
      </c>
      <c r="AZ7" s="240">
        <v>4</v>
      </c>
      <c r="BA7" s="209">
        <v>1</v>
      </c>
      <c r="BB7" s="209">
        <v>6</v>
      </c>
      <c r="BC7" s="209">
        <f>+C7+F7+I7+L7+O7+R7+U7+X7+AA7+AD7+AG7+AJ7+AM7+AV7+AP7+AS7</f>
        <v>15</v>
      </c>
      <c r="BD7" s="209">
        <f>+E7+H7+K7+N7+Q7+T7+W7+Z7+AC7+AF7+AI7+AL7+AO7+AX7+AR7+AU7</f>
        <v>27</v>
      </c>
      <c r="BE7" s="242">
        <f>+BC7-BD7</f>
        <v>-12</v>
      </c>
      <c r="BF7" s="244">
        <f>+(AZ7*3)+(BA7*1)</f>
        <v>13</v>
      </c>
      <c r="BG7" s="246" t="s">
        <v>9</v>
      </c>
      <c r="BH7" s="278"/>
      <c r="BI7" s="269"/>
      <c r="BJ7" s="31">
        <v>4</v>
      </c>
    </row>
    <row r="8" spans="1:62" ht="13.5" customHeight="1">
      <c r="A8" s="29"/>
      <c r="B8" s="272"/>
      <c r="C8" s="92"/>
      <c r="D8" s="16" t="s">
        <v>142</v>
      </c>
      <c r="E8" s="94"/>
      <c r="F8" s="251"/>
      <c r="G8" s="252"/>
      <c r="H8" s="253"/>
      <c r="I8" s="92"/>
      <c r="J8" s="16" t="s">
        <v>62</v>
      </c>
      <c r="K8" s="94"/>
      <c r="L8" s="158"/>
      <c r="M8" s="159" t="s">
        <v>142</v>
      </c>
      <c r="N8" s="160"/>
      <c r="O8" s="158"/>
      <c r="P8" s="159" t="s">
        <v>62</v>
      </c>
      <c r="Q8" s="160"/>
      <c r="R8" s="92"/>
      <c r="S8" s="16" t="s">
        <v>62</v>
      </c>
      <c r="T8" s="94"/>
      <c r="U8" s="92"/>
      <c r="V8" s="16" t="s">
        <v>62</v>
      </c>
      <c r="W8" s="94"/>
      <c r="X8" s="92"/>
      <c r="Y8" s="16" t="s">
        <v>62</v>
      </c>
      <c r="Z8" s="94"/>
      <c r="AA8" s="92"/>
      <c r="AB8" s="16" t="s">
        <v>142</v>
      </c>
      <c r="AC8" s="94"/>
      <c r="AD8" s="42"/>
      <c r="AE8" s="16" t="s">
        <v>62</v>
      </c>
      <c r="AF8" s="43"/>
      <c r="AG8" s="92"/>
      <c r="AH8" s="16" t="s">
        <v>142</v>
      </c>
      <c r="AI8" s="94"/>
      <c r="AJ8" s="92"/>
      <c r="AK8" s="16" t="s">
        <v>61</v>
      </c>
      <c r="AL8" s="94"/>
      <c r="AM8" s="92"/>
      <c r="AN8" s="16"/>
      <c r="AO8" s="94"/>
      <c r="AP8" s="92"/>
      <c r="AQ8" s="16"/>
      <c r="AR8" s="94"/>
      <c r="AS8" s="42"/>
      <c r="AT8" s="16"/>
      <c r="AU8" s="43"/>
      <c r="AV8" s="16"/>
      <c r="AW8" s="16"/>
      <c r="AX8" s="16"/>
      <c r="AY8" s="239"/>
      <c r="AZ8" s="241"/>
      <c r="BA8" s="210"/>
      <c r="BB8" s="210"/>
      <c r="BC8" s="210"/>
      <c r="BD8" s="210"/>
      <c r="BE8" s="243"/>
      <c r="BF8" s="245"/>
      <c r="BG8" s="247"/>
      <c r="BH8" s="278"/>
      <c r="BI8" s="269"/>
      <c r="BJ8" s="31">
        <v>5</v>
      </c>
    </row>
    <row r="9" spans="1:62" ht="13.5" customHeight="1">
      <c r="A9" s="29"/>
      <c r="B9" s="209" t="s">
        <v>68</v>
      </c>
      <c r="C9" s="96">
        <v>1</v>
      </c>
      <c r="D9" s="37" t="s">
        <v>9</v>
      </c>
      <c r="E9" s="98">
        <v>1</v>
      </c>
      <c r="F9" s="96">
        <v>4</v>
      </c>
      <c r="G9" s="37" t="s">
        <v>9</v>
      </c>
      <c r="H9" s="98">
        <v>0</v>
      </c>
      <c r="I9" s="248"/>
      <c r="J9" s="249"/>
      <c r="K9" s="250"/>
      <c r="L9" s="96">
        <v>2</v>
      </c>
      <c r="M9" s="37" t="s">
        <v>9</v>
      </c>
      <c r="N9" s="98">
        <v>1</v>
      </c>
      <c r="O9" s="96">
        <v>0</v>
      </c>
      <c r="P9" s="37" t="s">
        <v>9</v>
      </c>
      <c r="Q9" s="98">
        <v>5</v>
      </c>
      <c r="R9" s="96">
        <v>3</v>
      </c>
      <c r="S9" s="37" t="s">
        <v>9</v>
      </c>
      <c r="T9" s="98">
        <v>0</v>
      </c>
      <c r="U9" s="96">
        <v>1</v>
      </c>
      <c r="V9" s="37" t="s">
        <v>9</v>
      </c>
      <c r="W9" s="98">
        <v>1</v>
      </c>
      <c r="X9" s="96">
        <v>1</v>
      </c>
      <c r="Y9" s="37" t="s">
        <v>9</v>
      </c>
      <c r="Z9" s="98">
        <v>0</v>
      </c>
      <c r="AA9" s="96">
        <v>1</v>
      </c>
      <c r="AB9" s="37" t="s">
        <v>9</v>
      </c>
      <c r="AC9" s="98">
        <v>1</v>
      </c>
      <c r="AD9" s="36">
        <v>1</v>
      </c>
      <c r="AE9" s="37" t="s">
        <v>9</v>
      </c>
      <c r="AF9" s="38">
        <v>3</v>
      </c>
      <c r="AG9" s="96">
        <v>0</v>
      </c>
      <c r="AH9" s="37" t="s">
        <v>9</v>
      </c>
      <c r="AI9" s="98">
        <v>0</v>
      </c>
      <c r="AJ9" s="96">
        <v>6</v>
      </c>
      <c r="AK9" s="37" t="s">
        <v>9</v>
      </c>
      <c r="AL9" s="98">
        <v>0</v>
      </c>
      <c r="AM9" s="96"/>
      <c r="AN9" s="37" t="s">
        <v>9</v>
      </c>
      <c r="AO9" s="98"/>
      <c r="AP9" s="96"/>
      <c r="AQ9" s="37" t="s">
        <v>9</v>
      </c>
      <c r="AR9" s="98"/>
      <c r="AS9" s="36"/>
      <c r="AT9" s="37" t="s">
        <v>9</v>
      </c>
      <c r="AU9" s="38"/>
      <c r="AV9" s="39"/>
      <c r="AW9" s="37" t="s">
        <v>59</v>
      </c>
      <c r="AX9" s="40"/>
      <c r="AY9" s="238">
        <f>AZ9+BA9+BB9</f>
        <v>11</v>
      </c>
      <c r="AZ9" s="240">
        <v>5</v>
      </c>
      <c r="BA9" s="209">
        <v>4</v>
      </c>
      <c r="BB9" s="209">
        <v>2</v>
      </c>
      <c r="BC9" s="209">
        <f>+C9+F9+I9+L9+O9+R9+U9+X9+AA9+AD9+AG9+AJ9+AM9+AV9+AP9+AS9</f>
        <v>20</v>
      </c>
      <c r="BD9" s="209">
        <f>+E9+H9+K9+N9+Q9+T9+W9+Z9+AC9+AF9+AI9+AL9+AO9+AX9+AR9+AU9</f>
        <v>12</v>
      </c>
      <c r="BE9" s="242">
        <f>+BC9-BD9</f>
        <v>8</v>
      </c>
      <c r="BF9" s="244">
        <f>+(AZ9*3)+(BA9*1)</f>
        <v>19</v>
      </c>
      <c r="BG9" s="246">
        <v>3</v>
      </c>
      <c r="BH9" s="278"/>
      <c r="BI9" s="269"/>
      <c r="BJ9" s="31">
        <v>6</v>
      </c>
    </row>
    <row r="10" spans="1:62" ht="13.5" customHeight="1">
      <c r="A10" s="29"/>
      <c r="B10" s="210"/>
      <c r="C10" s="92"/>
      <c r="D10" s="16" t="s">
        <v>61</v>
      </c>
      <c r="E10" s="94"/>
      <c r="F10" s="92"/>
      <c r="G10" s="16" t="s">
        <v>142</v>
      </c>
      <c r="H10" s="94"/>
      <c r="I10" s="251"/>
      <c r="J10" s="252"/>
      <c r="K10" s="253"/>
      <c r="L10" s="92"/>
      <c r="M10" s="16" t="s">
        <v>142</v>
      </c>
      <c r="N10" s="94"/>
      <c r="O10" s="92"/>
      <c r="P10" s="16" t="s">
        <v>62</v>
      </c>
      <c r="Q10" s="94"/>
      <c r="R10" s="92"/>
      <c r="S10" s="16" t="s">
        <v>142</v>
      </c>
      <c r="T10" s="94"/>
      <c r="U10" s="92"/>
      <c r="V10" s="16" t="s">
        <v>61</v>
      </c>
      <c r="W10" s="94"/>
      <c r="X10" s="92"/>
      <c r="Y10" s="16" t="s">
        <v>142</v>
      </c>
      <c r="Z10" s="94"/>
      <c r="AA10" s="92"/>
      <c r="AB10" s="16" t="s">
        <v>61</v>
      </c>
      <c r="AC10" s="94"/>
      <c r="AD10" s="42"/>
      <c r="AE10" s="16" t="s">
        <v>62</v>
      </c>
      <c r="AF10" s="43"/>
      <c r="AG10" s="92"/>
      <c r="AH10" s="16" t="s">
        <v>61</v>
      </c>
      <c r="AI10" s="94"/>
      <c r="AJ10" s="92"/>
      <c r="AK10" s="16" t="s">
        <v>142</v>
      </c>
      <c r="AL10" s="94"/>
      <c r="AM10" s="92"/>
      <c r="AN10" s="16"/>
      <c r="AO10" s="94"/>
      <c r="AP10" s="92"/>
      <c r="AQ10" s="16"/>
      <c r="AR10" s="94"/>
      <c r="AS10" s="42"/>
      <c r="AT10" s="16"/>
      <c r="AU10" s="43"/>
      <c r="AV10" s="42"/>
      <c r="AW10" s="16"/>
      <c r="AX10" s="43"/>
      <c r="AY10" s="239"/>
      <c r="AZ10" s="241"/>
      <c r="BA10" s="210"/>
      <c r="BB10" s="210"/>
      <c r="BC10" s="210"/>
      <c r="BD10" s="210"/>
      <c r="BE10" s="243"/>
      <c r="BF10" s="245"/>
      <c r="BG10" s="247"/>
      <c r="BH10" s="278"/>
      <c r="BI10" s="269"/>
      <c r="BJ10" s="31">
        <v>7</v>
      </c>
    </row>
    <row r="11" spans="1:62" ht="13.5" customHeight="1">
      <c r="A11" s="29"/>
      <c r="B11" s="209" t="s">
        <v>71</v>
      </c>
      <c r="C11" s="155">
        <v>5</v>
      </c>
      <c r="D11" s="156" t="s">
        <v>9</v>
      </c>
      <c r="E11" s="157">
        <v>0</v>
      </c>
      <c r="F11" s="155">
        <v>0</v>
      </c>
      <c r="G11" s="156" t="s">
        <v>9</v>
      </c>
      <c r="H11" s="157">
        <v>5</v>
      </c>
      <c r="I11" s="36">
        <v>1</v>
      </c>
      <c r="J11" s="37" t="s">
        <v>9</v>
      </c>
      <c r="K11" s="38">
        <v>2</v>
      </c>
      <c r="L11" s="248"/>
      <c r="M11" s="249"/>
      <c r="N11" s="250"/>
      <c r="O11" s="96">
        <v>1</v>
      </c>
      <c r="P11" s="37" t="s">
        <v>9</v>
      </c>
      <c r="Q11" s="98">
        <v>4</v>
      </c>
      <c r="R11" s="96">
        <v>3</v>
      </c>
      <c r="S11" s="37" t="s">
        <v>9</v>
      </c>
      <c r="T11" s="98">
        <v>1</v>
      </c>
      <c r="U11" s="96">
        <v>0</v>
      </c>
      <c r="V11" s="37" t="s">
        <v>9</v>
      </c>
      <c r="W11" s="98">
        <v>4</v>
      </c>
      <c r="X11" s="96">
        <v>0</v>
      </c>
      <c r="Y11" s="37" t="s">
        <v>9</v>
      </c>
      <c r="Z11" s="98">
        <v>3</v>
      </c>
      <c r="AA11" s="96">
        <v>4</v>
      </c>
      <c r="AB11" s="37" t="s">
        <v>9</v>
      </c>
      <c r="AC11" s="98">
        <v>0</v>
      </c>
      <c r="AD11" s="36">
        <v>2</v>
      </c>
      <c r="AE11" s="37" t="s">
        <v>9</v>
      </c>
      <c r="AF11" s="38">
        <v>5</v>
      </c>
      <c r="AG11" s="96">
        <v>0</v>
      </c>
      <c r="AH11" s="37" t="s">
        <v>9</v>
      </c>
      <c r="AI11" s="98">
        <v>3</v>
      </c>
      <c r="AJ11" s="96">
        <v>0</v>
      </c>
      <c r="AK11" s="37" t="s">
        <v>9</v>
      </c>
      <c r="AL11" s="98">
        <v>2</v>
      </c>
      <c r="AM11" s="96"/>
      <c r="AN11" s="37" t="s">
        <v>9</v>
      </c>
      <c r="AO11" s="98"/>
      <c r="AP11" s="96"/>
      <c r="AQ11" s="37" t="s">
        <v>9</v>
      </c>
      <c r="AR11" s="98"/>
      <c r="AS11" s="36"/>
      <c r="AT11" s="37" t="s">
        <v>9</v>
      </c>
      <c r="AU11" s="38"/>
      <c r="AV11" s="39"/>
      <c r="AW11" s="37" t="s">
        <v>58</v>
      </c>
      <c r="AX11" s="40"/>
      <c r="AY11" s="238">
        <f>AZ11+BA11+BB11</f>
        <v>11</v>
      </c>
      <c r="AZ11" s="240">
        <v>3</v>
      </c>
      <c r="BA11" s="209">
        <v>0</v>
      </c>
      <c r="BB11" s="209">
        <v>8</v>
      </c>
      <c r="BC11" s="209">
        <f>+C11+F11+I11+L11+O11+R11+U11+X11+AA11+AD11+AG11+AJ11+AM11+AV11+AP11+AS11</f>
        <v>16</v>
      </c>
      <c r="BD11" s="209">
        <f>+E11+H11+K11+N11+Q11+T11+W11+Z11+AC11+AF11+AI11+AL11+AO11+AX11+AR11+AU11</f>
        <v>29</v>
      </c>
      <c r="BE11" s="242">
        <f>+BC11-BD11</f>
        <v>-13</v>
      </c>
      <c r="BF11" s="244">
        <f>+(AZ11*3)+(BA11*1)</f>
        <v>9</v>
      </c>
      <c r="BG11" s="246" t="s">
        <v>9</v>
      </c>
      <c r="BH11" s="278"/>
      <c r="BI11" s="269"/>
      <c r="BJ11" s="31">
        <v>8</v>
      </c>
    </row>
    <row r="12" spans="1:62" ht="13.5" customHeight="1">
      <c r="A12" s="29"/>
      <c r="B12" s="210"/>
      <c r="C12" s="158"/>
      <c r="D12" s="159" t="s">
        <v>142</v>
      </c>
      <c r="E12" s="160"/>
      <c r="F12" s="158"/>
      <c r="G12" s="159" t="s">
        <v>62</v>
      </c>
      <c r="H12" s="160"/>
      <c r="I12" s="42"/>
      <c r="J12" s="16" t="s">
        <v>62</v>
      </c>
      <c r="K12" s="43"/>
      <c r="L12" s="251"/>
      <c r="M12" s="252"/>
      <c r="N12" s="253"/>
      <c r="O12" s="92"/>
      <c r="P12" s="16" t="s">
        <v>62</v>
      </c>
      <c r="Q12" s="94"/>
      <c r="R12" s="92"/>
      <c r="S12" s="16" t="s">
        <v>142</v>
      </c>
      <c r="T12" s="94"/>
      <c r="U12" s="92"/>
      <c r="V12" s="16" t="s">
        <v>62</v>
      </c>
      <c r="W12" s="94"/>
      <c r="X12" s="92"/>
      <c r="Y12" s="16" t="s">
        <v>62</v>
      </c>
      <c r="Z12" s="94"/>
      <c r="AA12" s="92"/>
      <c r="AB12" s="16" t="s">
        <v>142</v>
      </c>
      <c r="AC12" s="94"/>
      <c r="AD12" s="42"/>
      <c r="AE12" s="16" t="s">
        <v>62</v>
      </c>
      <c r="AF12" s="43"/>
      <c r="AG12" s="92"/>
      <c r="AH12" s="16" t="s">
        <v>62</v>
      </c>
      <c r="AI12" s="94"/>
      <c r="AJ12" s="92"/>
      <c r="AK12" s="16" t="s">
        <v>62</v>
      </c>
      <c r="AL12" s="94"/>
      <c r="AM12" s="92"/>
      <c r="AN12" s="16"/>
      <c r="AO12" s="94"/>
      <c r="AP12" s="92"/>
      <c r="AQ12" s="16"/>
      <c r="AR12" s="94"/>
      <c r="AS12" s="42"/>
      <c r="AT12" s="16"/>
      <c r="AU12" s="43"/>
      <c r="AV12" s="16"/>
      <c r="AW12" s="16"/>
      <c r="AX12" s="16"/>
      <c r="AY12" s="239"/>
      <c r="AZ12" s="241"/>
      <c r="BA12" s="210"/>
      <c r="BB12" s="210"/>
      <c r="BC12" s="210"/>
      <c r="BD12" s="210"/>
      <c r="BE12" s="243"/>
      <c r="BF12" s="245"/>
      <c r="BG12" s="247"/>
      <c r="BH12" s="278"/>
      <c r="BI12" s="269"/>
      <c r="BJ12" s="31">
        <v>9</v>
      </c>
    </row>
    <row r="13" spans="1:62" ht="13.5" customHeight="1">
      <c r="A13" s="29"/>
      <c r="B13" s="213" t="s">
        <v>69</v>
      </c>
      <c r="C13" s="155">
        <v>5</v>
      </c>
      <c r="D13" s="156" t="s">
        <v>9</v>
      </c>
      <c r="E13" s="157">
        <v>0</v>
      </c>
      <c r="F13" s="96">
        <v>5</v>
      </c>
      <c r="G13" s="37" t="s">
        <v>9</v>
      </c>
      <c r="H13" s="98">
        <v>0</v>
      </c>
      <c r="I13" s="36">
        <v>5</v>
      </c>
      <c r="J13" s="37" t="s">
        <v>9</v>
      </c>
      <c r="K13" s="38">
        <v>0</v>
      </c>
      <c r="L13" s="96">
        <v>4</v>
      </c>
      <c r="M13" s="37" t="s">
        <v>9</v>
      </c>
      <c r="N13" s="98">
        <v>1</v>
      </c>
      <c r="O13" s="248"/>
      <c r="P13" s="249"/>
      <c r="Q13" s="250"/>
      <c r="R13" s="96">
        <v>0</v>
      </c>
      <c r="S13" s="37" t="s">
        <v>9</v>
      </c>
      <c r="T13" s="98">
        <v>2</v>
      </c>
      <c r="U13" s="96">
        <v>8</v>
      </c>
      <c r="V13" s="37" t="s">
        <v>9</v>
      </c>
      <c r="W13" s="98">
        <v>0</v>
      </c>
      <c r="X13" s="96">
        <v>3</v>
      </c>
      <c r="Y13" s="37" t="s">
        <v>9</v>
      </c>
      <c r="Z13" s="98">
        <v>1</v>
      </c>
      <c r="AA13" s="96">
        <v>6</v>
      </c>
      <c r="AB13" s="37" t="s">
        <v>9</v>
      </c>
      <c r="AC13" s="98">
        <v>0</v>
      </c>
      <c r="AD13" s="36">
        <v>2</v>
      </c>
      <c r="AE13" s="37" t="s">
        <v>9</v>
      </c>
      <c r="AF13" s="38">
        <v>0</v>
      </c>
      <c r="AG13" s="96">
        <v>3</v>
      </c>
      <c r="AH13" s="37" t="s">
        <v>9</v>
      </c>
      <c r="AI13" s="98">
        <v>0</v>
      </c>
      <c r="AJ13" s="96">
        <v>14</v>
      </c>
      <c r="AK13" s="37" t="s">
        <v>9</v>
      </c>
      <c r="AL13" s="98">
        <v>0</v>
      </c>
      <c r="AM13" s="96"/>
      <c r="AN13" s="37" t="s">
        <v>9</v>
      </c>
      <c r="AO13" s="98"/>
      <c r="AP13" s="96"/>
      <c r="AQ13" s="37" t="s">
        <v>9</v>
      </c>
      <c r="AR13" s="98"/>
      <c r="AS13" s="36"/>
      <c r="AT13" s="37" t="s">
        <v>9</v>
      </c>
      <c r="AU13" s="38"/>
      <c r="AV13" s="36"/>
      <c r="AW13" s="37" t="s">
        <v>59</v>
      </c>
      <c r="AX13" s="40"/>
      <c r="AY13" s="238">
        <f>AZ13+BA13+BB13</f>
        <v>11</v>
      </c>
      <c r="AZ13" s="240">
        <v>10</v>
      </c>
      <c r="BA13" s="209">
        <v>0</v>
      </c>
      <c r="BB13" s="209">
        <v>1</v>
      </c>
      <c r="BC13" s="209">
        <f>+C13+F13+I13+L13+O13+R13+U13+X13+AA13+AD13+AG13+AJ13+AM13+AV13+AP13+AS13</f>
        <v>55</v>
      </c>
      <c r="BD13" s="209">
        <f>+E13+H13+K13+N13+Q13+T13+W13+Z13+AC13+AF13+AI13+AL13+AO13+AX13+AR13+AU13</f>
        <v>4</v>
      </c>
      <c r="BE13" s="242">
        <f>+BC13-BD13</f>
        <v>51</v>
      </c>
      <c r="BF13" s="244">
        <f>+(AZ13*3)+(BA13*1)</f>
        <v>30</v>
      </c>
      <c r="BG13" s="246">
        <v>1</v>
      </c>
      <c r="BH13" s="278"/>
      <c r="BI13" s="269"/>
      <c r="BJ13" s="31">
        <v>10</v>
      </c>
    </row>
    <row r="14" spans="1:62" ht="13.5" customHeight="1">
      <c r="A14" s="29"/>
      <c r="B14" s="214"/>
      <c r="C14" s="158"/>
      <c r="D14" s="159" t="s">
        <v>142</v>
      </c>
      <c r="E14" s="160"/>
      <c r="F14" s="92"/>
      <c r="G14" s="16" t="s">
        <v>142</v>
      </c>
      <c r="H14" s="94"/>
      <c r="I14" s="42"/>
      <c r="J14" s="16" t="s">
        <v>142</v>
      </c>
      <c r="K14" s="43"/>
      <c r="L14" s="92"/>
      <c r="M14" s="16" t="s">
        <v>142</v>
      </c>
      <c r="N14" s="94"/>
      <c r="O14" s="251"/>
      <c r="P14" s="252"/>
      <c r="Q14" s="253"/>
      <c r="R14" s="92"/>
      <c r="S14" s="16" t="s">
        <v>62</v>
      </c>
      <c r="T14" s="94"/>
      <c r="U14" s="92"/>
      <c r="V14" s="16" t="s">
        <v>142</v>
      </c>
      <c r="W14" s="94"/>
      <c r="X14" s="92"/>
      <c r="Y14" s="16" t="s">
        <v>142</v>
      </c>
      <c r="Z14" s="94"/>
      <c r="AA14" s="92"/>
      <c r="AB14" s="16" t="s">
        <v>142</v>
      </c>
      <c r="AC14" s="94"/>
      <c r="AD14" s="42"/>
      <c r="AE14" s="16" t="s">
        <v>142</v>
      </c>
      <c r="AF14" s="43"/>
      <c r="AG14" s="92"/>
      <c r="AH14" s="16" t="s">
        <v>142</v>
      </c>
      <c r="AI14" s="94"/>
      <c r="AJ14" s="92"/>
      <c r="AK14" s="16" t="s">
        <v>142</v>
      </c>
      <c r="AL14" s="94"/>
      <c r="AM14" s="92"/>
      <c r="AN14" s="16"/>
      <c r="AO14" s="94"/>
      <c r="AP14" s="92"/>
      <c r="AQ14" s="16"/>
      <c r="AR14" s="94"/>
      <c r="AS14" s="42"/>
      <c r="AT14" s="16"/>
      <c r="AU14" s="43"/>
      <c r="AV14" s="16"/>
      <c r="AW14" s="16"/>
      <c r="AX14" s="43"/>
      <c r="AY14" s="239"/>
      <c r="AZ14" s="241"/>
      <c r="BA14" s="210"/>
      <c r="BB14" s="210"/>
      <c r="BC14" s="210"/>
      <c r="BD14" s="210"/>
      <c r="BE14" s="243"/>
      <c r="BF14" s="245"/>
      <c r="BG14" s="247"/>
      <c r="BH14" s="278"/>
      <c r="BI14" s="269"/>
      <c r="BJ14" s="31">
        <v>11</v>
      </c>
    </row>
    <row r="15" spans="1:62" ht="13.5" customHeight="1">
      <c r="A15" s="29"/>
      <c r="B15" s="209" t="s">
        <v>89</v>
      </c>
      <c r="C15" s="116">
        <v>2</v>
      </c>
      <c r="D15" s="37" t="s">
        <v>9</v>
      </c>
      <c r="E15" s="98">
        <v>1</v>
      </c>
      <c r="F15" s="96">
        <v>3</v>
      </c>
      <c r="G15" s="37" t="s">
        <v>9</v>
      </c>
      <c r="H15" s="98">
        <v>0</v>
      </c>
      <c r="I15" s="36">
        <v>0</v>
      </c>
      <c r="J15" s="37" t="s">
        <v>9</v>
      </c>
      <c r="K15" s="38">
        <v>3</v>
      </c>
      <c r="L15" s="96">
        <v>1</v>
      </c>
      <c r="M15" s="37" t="s">
        <v>9</v>
      </c>
      <c r="N15" s="98">
        <v>3</v>
      </c>
      <c r="O15" s="96">
        <v>2</v>
      </c>
      <c r="P15" s="37" t="s">
        <v>9</v>
      </c>
      <c r="Q15" s="98">
        <v>0</v>
      </c>
      <c r="R15" s="248"/>
      <c r="S15" s="249"/>
      <c r="T15" s="250"/>
      <c r="U15" s="96">
        <v>2</v>
      </c>
      <c r="V15" s="37" t="s">
        <v>9</v>
      </c>
      <c r="W15" s="98">
        <v>2</v>
      </c>
      <c r="X15" s="96">
        <v>2</v>
      </c>
      <c r="Y15" s="37" t="s">
        <v>9</v>
      </c>
      <c r="Z15" s="98">
        <v>2</v>
      </c>
      <c r="AA15" s="96">
        <v>6</v>
      </c>
      <c r="AB15" s="37" t="s">
        <v>9</v>
      </c>
      <c r="AC15" s="98">
        <v>7</v>
      </c>
      <c r="AD15" s="36">
        <v>2</v>
      </c>
      <c r="AE15" s="37" t="s">
        <v>9</v>
      </c>
      <c r="AF15" s="38">
        <v>1</v>
      </c>
      <c r="AG15" s="96">
        <v>3</v>
      </c>
      <c r="AH15" s="37" t="s">
        <v>9</v>
      </c>
      <c r="AI15" s="98">
        <v>2</v>
      </c>
      <c r="AJ15" s="96">
        <v>3</v>
      </c>
      <c r="AK15" s="37" t="s">
        <v>9</v>
      </c>
      <c r="AL15" s="98">
        <v>1</v>
      </c>
      <c r="AM15" s="96"/>
      <c r="AN15" s="37" t="s">
        <v>9</v>
      </c>
      <c r="AO15" s="98"/>
      <c r="AP15" s="96"/>
      <c r="AQ15" s="37" t="s">
        <v>9</v>
      </c>
      <c r="AR15" s="98"/>
      <c r="AS15" s="36"/>
      <c r="AT15" s="37" t="s">
        <v>9</v>
      </c>
      <c r="AU15" s="38"/>
      <c r="AV15" s="39"/>
      <c r="AW15" s="37" t="s">
        <v>58</v>
      </c>
      <c r="AX15" s="40"/>
      <c r="AY15" s="238">
        <f>AZ15+BA15+BB15</f>
        <v>11</v>
      </c>
      <c r="AZ15" s="240">
        <v>6</v>
      </c>
      <c r="BA15" s="209">
        <v>2</v>
      </c>
      <c r="BB15" s="209">
        <v>3</v>
      </c>
      <c r="BC15" s="209">
        <f>+C15+F15+I15+L15+O15+R15+U15+X15+AA15+AD15+AG15+AJ15+AM15+AV15+AP15+AS15</f>
        <v>26</v>
      </c>
      <c r="BD15" s="209">
        <f>+E15+H15+K15+N15+Q15+T15+W15+Z15+AC15+AF15+AI15+AL15+AO15+AX15+AR15+AU15</f>
        <v>22</v>
      </c>
      <c r="BE15" s="242">
        <f>+BC15-BD15</f>
        <v>4</v>
      </c>
      <c r="BF15" s="244">
        <f>+(AZ15*3)+(BA15*1)</f>
        <v>20</v>
      </c>
      <c r="BG15" s="246">
        <v>2</v>
      </c>
      <c r="BH15" s="278"/>
      <c r="BI15" s="269"/>
      <c r="BJ15" s="31">
        <v>12</v>
      </c>
    </row>
    <row r="16" spans="1:62" ht="13.5" customHeight="1">
      <c r="A16" s="29"/>
      <c r="B16" s="210"/>
      <c r="C16" s="92"/>
      <c r="D16" s="16" t="s">
        <v>142</v>
      </c>
      <c r="E16" s="94"/>
      <c r="F16" s="92"/>
      <c r="G16" s="16" t="s">
        <v>142</v>
      </c>
      <c r="H16" s="94"/>
      <c r="I16" s="42"/>
      <c r="J16" s="16" t="s">
        <v>62</v>
      </c>
      <c r="K16" s="43"/>
      <c r="L16" s="92"/>
      <c r="M16" s="16" t="s">
        <v>62</v>
      </c>
      <c r="N16" s="94"/>
      <c r="O16" s="92"/>
      <c r="P16" s="16" t="s">
        <v>142</v>
      </c>
      <c r="Q16" s="94"/>
      <c r="R16" s="251"/>
      <c r="S16" s="252"/>
      <c r="T16" s="253"/>
      <c r="U16" s="92"/>
      <c r="V16" s="16" t="s">
        <v>61</v>
      </c>
      <c r="W16" s="94"/>
      <c r="X16" s="92"/>
      <c r="Y16" s="16" t="s">
        <v>61</v>
      </c>
      <c r="Z16" s="94"/>
      <c r="AA16" s="92"/>
      <c r="AB16" s="16" t="s">
        <v>62</v>
      </c>
      <c r="AC16" s="94"/>
      <c r="AD16" s="42"/>
      <c r="AE16" s="16" t="s">
        <v>142</v>
      </c>
      <c r="AF16" s="43"/>
      <c r="AG16" s="92"/>
      <c r="AH16" s="16" t="s">
        <v>142</v>
      </c>
      <c r="AI16" s="94"/>
      <c r="AJ16" s="92"/>
      <c r="AK16" s="16" t="s">
        <v>142</v>
      </c>
      <c r="AL16" s="94"/>
      <c r="AM16" s="92"/>
      <c r="AN16" s="16"/>
      <c r="AO16" s="94"/>
      <c r="AP16" s="92"/>
      <c r="AQ16" s="16"/>
      <c r="AR16" s="94"/>
      <c r="AS16" s="42"/>
      <c r="AT16" s="16"/>
      <c r="AU16" s="43"/>
      <c r="AV16" s="16"/>
      <c r="AW16" s="16"/>
      <c r="AX16" s="16"/>
      <c r="AY16" s="239"/>
      <c r="AZ16" s="241"/>
      <c r="BA16" s="210"/>
      <c r="BB16" s="210"/>
      <c r="BC16" s="210"/>
      <c r="BD16" s="210"/>
      <c r="BE16" s="243"/>
      <c r="BF16" s="245"/>
      <c r="BG16" s="247"/>
      <c r="BH16" s="278"/>
      <c r="BI16" s="269"/>
      <c r="BJ16" s="31">
        <v>13</v>
      </c>
    </row>
    <row r="17" spans="1:62" ht="13.5" customHeight="1">
      <c r="A17" s="29"/>
      <c r="B17" s="209" t="s">
        <v>90</v>
      </c>
      <c r="C17" s="155">
        <v>0</v>
      </c>
      <c r="D17" s="156" t="s">
        <v>9</v>
      </c>
      <c r="E17" s="157">
        <v>5</v>
      </c>
      <c r="F17" s="96">
        <v>5</v>
      </c>
      <c r="G17" s="37" t="s">
        <v>9</v>
      </c>
      <c r="H17" s="98">
        <v>0</v>
      </c>
      <c r="I17" s="36">
        <v>1</v>
      </c>
      <c r="J17" s="37" t="s">
        <v>9</v>
      </c>
      <c r="K17" s="38">
        <v>1</v>
      </c>
      <c r="L17" s="96">
        <v>4</v>
      </c>
      <c r="M17" s="37" t="s">
        <v>9</v>
      </c>
      <c r="N17" s="98">
        <v>0</v>
      </c>
      <c r="O17" s="96">
        <v>0</v>
      </c>
      <c r="P17" s="37" t="s">
        <v>9</v>
      </c>
      <c r="Q17" s="98">
        <v>8</v>
      </c>
      <c r="R17" s="36">
        <v>2</v>
      </c>
      <c r="S17" s="37" t="s">
        <v>9</v>
      </c>
      <c r="T17" s="38">
        <v>2</v>
      </c>
      <c r="U17" s="248"/>
      <c r="V17" s="249"/>
      <c r="W17" s="250"/>
      <c r="X17" s="155">
        <v>5</v>
      </c>
      <c r="Y17" s="156" t="s">
        <v>9</v>
      </c>
      <c r="Z17" s="157">
        <v>0</v>
      </c>
      <c r="AA17" s="96">
        <v>8</v>
      </c>
      <c r="AB17" s="37" t="s">
        <v>9</v>
      </c>
      <c r="AC17" s="98">
        <v>1</v>
      </c>
      <c r="AD17" s="36">
        <v>4</v>
      </c>
      <c r="AE17" s="37" t="s">
        <v>9</v>
      </c>
      <c r="AF17" s="38">
        <v>3</v>
      </c>
      <c r="AG17" s="96">
        <v>2</v>
      </c>
      <c r="AH17" s="37" t="s">
        <v>9</v>
      </c>
      <c r="AI17" s="98">
        <v>3</v>
      </c>
      <c r="AJ17" s="96">
        <v>7</v>
      </c>
      <c r="AK17" s="37" t="s">
        <v>9</v>
      </c>
      <c r="AL17" s="98">
        <v>0</v>
      </c>
      <c r="AM17" s="96"/>
      <c r="AN17" s="37" t="s">
        <v>9</v>
      </c>
      <c r="AO17" s="98"/>
      <c r="AP17" s="96"/>
      <c r="AQ17" s="37" t="s">
        <v>9</v>
      </c>
      <c r="AR17" s="98"/>
      <c r="AS17" s="36"/>
      <c r="AT17" s="37" t="s">
        <v>9</v>
      </c>
      <c r="AU17" s="38"/>
      <c r="AV17" s="39"/>
      <c r="AW17" s="37" t="s">
        <v>58</v>
      </c>
      <c r="AX17" s="40"/>
      <c r="AY17" s="238">
        <f>AZ17+BA17+BB17</f>
        <v>11</v>
      </c>
      <c r="AZ17" s="240">
        <v>6</v>
      </c>
      <c r="BA17" s="209">
        <v>2</v>
      </c>
      <c r="BB17" s="209">
        <v>3</v>
      </c>
      <c r="BC17" s="209">
        <f>+C17+F17+I17+L17+O17+R17+U17+X17+AA17+AD17+AG17+AJ17+AM17+AV17+AP17+AS17</f>
        <v>38</v>
      </c>
      <c r="BD17" s="209">
        <f>+E17+H17+K17+N17+Q17+T17+W17+Z17+AC17+AF17+AI17+AL17+AO17+AX17+AR17+AU17</f>
        <v>23</v>
      </c>
      <c r="BE17" s="242">
        <f>+BC17-BD17</f>
        <v>15</v>
      </c>
      <c r="BF17" s="244">
        <f>+(AZ17*3)+(BA17*1)</f>
        <v>20</v>
      </c>
      <c r="BG17" s="246" t="s">
        <v>9</v>
      </c>
      <c r="BH17" s="278"/>
      <c r="BI17" s="269"/>
      <c r="BJ17" s="31">
        <v>14</v>
      </c>
    </row>
    <row r="18" spans="1:62" ht="13.5" customHeight="1">
      <c r="A18" s="29"/>
      <c r="B18" s="210"/>
      <c r="C18" s="158"/>
      <c r="D18" s="159" t="s">
        <v>62</v>
      </c>
      <c r="E18" s="160"/>
      <c r="F18" s="92"/>
      <c r="G18" s="16" t="s">
        <v>142</v>
      </c>
      <c r="H18" s="94"/>
      <c r="I18" s="42"/>
      <c r="J18" s="16" t="s">
        <v>61</v>
      </c>
      <c r="K18" s="43"/>
      <c r="L18" s="92"/>
      <c r="M18" s="16" t="s">
        <v>142</v>
      </c>
      <c r="N18" s="94"/>
      <c r="O18" s="92"/>
      <c r="P18" s="16" t="s">
        <v>62</v>
      </c>
      <c r="Q18" s="94"/>
      <c r="R18" s="42"/>
      <c r="S18" s="16" t="s">
        <v>61</v>
      </c>
      <c r="T18" s="43"/>
      <c r="U18" s="251"/>
      <c r="V18" s="252"/>
      <c r="W18" s="253"/>
      <c r="X18" s="158"/>
      <c r="Y18" s="159" t="s">
        <v>142</v>
      </c>
      <c r="Z18" s="160"/>
      <c r="AA18" s="92"/>
      <c r="AB18" s="16" t="s">
        <v>142</v>
      </c>
      <c r="AC18" s="94"/>
      <c r="AD18" s="42"/>
      <c r="AE18" s="16" t="s">
        <v>142</v>
      </c>
      <c r="AF18" s="43"/>
      <c r="AG18" s="92"/>
      <c r="AH18" s="16" t="s">
        <v>62</v>
      </c>
      <c r="AI18" s="94"/>
      <c r="AJ18" s="92"/>
      <c r="AK18" s="16" t="s">
        <v>142</v>
      </c>
      <c r="AL18" s="94"/>
      <c r="AM18" s="92"/>
      <c r="AN18" s="16"/>
      <c r="AO18" s="94"/>
      <c r="AP18" s="92"/>
      <c r="AQ18" s="16"/>
      <c r="AR18" s="94"/>
      <c r="AS18" s="42"/>
      <c r="AT18" s="16"/>
      <c r="AU18" s="43"/>
      <c r="AV18" s="16"/>
      <c r="AW18" s="16"/>
      <c r="AX18" s="43"/>
      <c r="AY18" s="239"/>
      <c r="AZ18" s="241"/>
      <c r="BA18" s="210"/>
      <c r="BB18" s="210"/>
      <c r="BC18" s="210"/>
      <c r="BD18" s="210"/>
      <c r="BE18" s="243"/>
      <c r="BF18" s="245"/>
      <c r="BG18" s="247"/>
      <c r="BH18" s="278"/>
      <c r="BI18" s="269"/>
      <c r="BJ18" s="31">
        <v>15</v>
      </c>
    </row>
    <row r="19" spans="1:62" ht="13.5" customHeight="1">
      <c r="A19" s="29"/>
      <c r="B19" s="240" t="s">
        <v>91</v>
      </c>
      <c r="C19" s="155">
        <v>5</v>
      </c>
      <c r="D19" s="156" t="s">
        <v>9</v>
      </c>
      <c r="E19" s="157">
        <v>0</v>
      </c>
      <c r="F19" s="96">
        <v>3</v>
      </c>
      <c r="G19" s="37" t="s">
        <v>9</v>
      </c>
      <c r="H19" s="98">
        <v>2</v>
      </c>
      <c r="I19" s="96">
        <v>0</v>
      </c>
      <c r="J19" s="37" t="s">
        <v>9</v>
      </c>
      <c r="K19" s="98">
        <v>1</v>
      </c>
      <c r="L19" s="96">
        <v>3</v>
      </c>
      <c r="M19" s="37" t="s">
        <v>9</v>
      </c>
      <c r="N19" s="98">
        <v>0</v>
      </c>
      <c r="O19" s="36">
        <v>1</v>
      </c>
      <c r="P19" s="37" t="s">
        <v>9</v>
      </c>
      <c r="Q19" s="38">
        <v>3</v>
      </c>
      <c r="R19" s="96">
        <v>2</v>
      </c>
      <c r="S19" s="37" t="s">
        <v>9</v>
      </c>
      <c r="T19" s="98">
        <v>2</v>
      </c>
      <c r="U19" s="155">
        <v>0</v>
      </c>
      <c r="V19" s="156" t="s">
        <v>9</v>
      </c>
      <c r="W19" s="157">
        <v>5</v>
      </c>
      <c r="X19" s="248"/>
      <c r="Y19" s="249"/>
      <c r="Z19" s="250"/>
      <c r="AA19" s="96">
        <v>3</v>
      </c>
      <c r="AB19" s="37" t="s">
        <v>9</v>
      </c>
      <c r="AC19" s="98">
        <v>1</v>
      </c>
      <c r="AD19" s="96">
        <v>1</v>
      </c>
      <c r="AE19" s="37" t="s">
        <v>9</v>
      </c>
      <c r="AF19" s="98">
        <v>5</v>
      </c>
      <c r="AG19" s="96">
        <v>2</v>
      </c>
      <c r="AH19" s="37" t="s">
        <v>9</v>
      </c>
      <c r="AI19" s="98">
        <v>1</v>
      </c>
      <c r="AJ19" s="96">
        <v>8</v>
      </c>
      <c r="AK19" s="37" t="s">
        <v>9</v>
      </c>
      <c r="AL19" s="98">
        <v>0</v>
      </c>
      <c r="AM19" s="96"/>
      <c r="AN19" s="37" t="s">
        <v>9</v>
      </c>
      <c r="AO19" s="98"/>
      <c r="AP19" s="96"/>
      <c r="AQ19" s="37" t="s">
        <v>9</v>
      </c>
      <c r="AR19" s="98"/>
      <c r="AS19" s="36"/>
      <c r="AT19" s="37" t="s">
        <v>9</v>
      </c>
      <c r="AU19" s="38"/>
      <c r="AV19" s="39"/>
      <c r="AW19" s="37" t="s">
        <v>59</v>
      </c>
      <c r="AX19" s="40"/>
      <c r="AY19" s="238">
        <f>AZ19+BA19+BB19</f>
        <v>11</v>
      </c>
      <c r="AZ19" s="240">
        <v>6</v>
      </c>
      <c r="BA19" s="209">
        <v>1</v>
      </c>
      <c r="BB19" s="209">
        <v>4</v>
      </c>
      <c r="BC19" s="209">
        <f>+C19+F19+I19+L19+O19+R19+U19+X19+AA19+AD19+AG19+AJ19+AM19+AV19+AP19+AS19</f>
        <v>28</v>
      </c>
      <c r="BD19" s="209">
        <f>+E19+H19+K19+N19+Q19+T19+W19+Z19+AC19+AF19+AI19+AL19+AO19+AX19+AR19+AU19</f>
        <v>20</v>
      </c>
      <c r="BE19" s="242">
        <f>+BC19-BD19</f>
        <v>8</v>
      </c>
      <c r="BF19" s="244">
        <f>+(AZ19*3)+(BA19*1)</f>
        <v>19</v>
      </c>
      <c r="BG19" s="246" t="s">
        <v>9</v>
      </c>
      <c r="BH19" s="278"/>
      <c r="BI19" s="269"/>
      <c r="BJ19" s="31"/>
    </row>
    <row r="20" spans="1:62" ht="13.5" customHeight="1">
      <c r="A20" s="29"/>
      <c r="B20" s="241"/>
      <c r="C20" s="158"/>
      <c r="D20" s="159" t="s">
        <v>142</v>
      </c>
      <c r="E20" s="160"/>
      <c r="F20" s="92"/>
      <c r="G20" s="16" t="s">
        <v>142</v>
      </c>
      <c r="H20" s="94"/>
      <c r="I20" s="92"/>
      <c r="J20" s="16" t="s">
        <v>62</v>
      </c>
      <c r="K20" s="94"/>
      <c r="L20" s="92"/>
      <c r="M20" s="16" t="s">
        <v>142</v>
      </c>
      <c r="N20" s="94"/>
      <c r="O20" s="42"/>
      <c r="P20" s="16" t="s">
        <v>62</v>
      </c>
      <c r="Q20" s="43"/>
      <c r="R20" s="92"/>
      <c r="S20" s="16" t="s">
        <v>61</v>
      </c>
      <c r="T20" s="94"/>
      <c r="U20" s="158"/>
      <c r="V20" s="159" t="s">
        <v>62</v>
      </c>
      <c r="W20" s="160"/>
      <c r="X20" s="251"/>
      <c r="Y20" s="252"/>
      <c r="Z20" s="253"/>
      <c r="AA20" s="92"/>
      <c r="AB20" s="16" t="s">
        <v>142</v>
      </c>
      <c r="AC20" s="94"/>
      <c r="AD20" s="92"/>
      <c r="AE20" s="16" t="s">
        <v>62</v>
      </c>
      <c r="AF20" s="94"/>
      <c r="AG20" s="92"/>
      <c r="AH20" s="16" t="s">
        <v>142</v>
      </c>
      <c r="AI20" s="94"/>
      <c r="AJ20" s="92"/>
      <c r="AK20" s="16" t="s">
        <v>142</v>
      </c>
      <c r="AL20" s="94"/>
      <c r="AM20" s="92"/>
      <c r="AN20" s="16"/>
      <c r="AO20" s="94"/>
      <c r="AP20" s="92"/>
      <c r="AQ20" s="16"/>
      <c r="AR20" s="94"/>
      <c r="AS20" s="42"/>
      <c r="AT20" s="16"/>
      <c r="AU20" s="43"/>
      <c r="AV20" s="16"/>
      <c r="AW20" s="16"/>
      <c r="AX20" s="16"/>
      <c r="AY20" s="239"/>
      <c r="AZ20" s="241"/>
      <c r="BA20" s="210"/>
      <c r="BB20" s="210"/>
      <c r="BC20" s="210"/>
      <c r="BD20" s="210"/>
      <c r="BE20" s="243"/>
      <c r="BF20" s="245"/>
      <c r="BG20" s="247"/>
      <c r="BH20" s="278"/>
      <c r="BI20" s="269"/>
      <c r="BJ20" s="31"/>
    </row>
    <row r="21" spans="1:62" ht="13.5" customHeight="1">
      <c r="A21" s="29"/>
      <c r="B21" s="209" t="s">
        <v>46</v>
      </c>
      <c r="C21" s="96">
        <v>2</v>
      </c>
      <c r="D21" s="37" t="s">
        <v>9</v>
      </c>
      <c r="E21" s="98">
        <v>4</v>
      </c>
      <c r="F21" s="96">
        <v>0</v>
      </c>
      <c r="G21" s="37" t="s">
        <v>9</v>
      </c>
      <c r="H21" s="98">
        <v>1</v>
      </c>
      <c r="I21" s="96">
        <v>1</v>
      </c>
      <c r="J21" s="37" t="s">
        <v>9</v>
      </c>
      <c r="K21" s="98">
        <v>1</v>
      </c>
      <c r="L21" s="96">
        <v>0</v>
      </c>
      <c r="M21" s="37" t="s">
        <v>9</v>
      </c>
      <c r="N21" s="98">
        <v>4</v>
      </c>
      <c r="O21" s="36">
        <v>0</v>
      </c>
      <c r="P21" s="37" t="s">
        <v>9</v>
      </c>
      <c r="Q21" s="38">
        <v>6</v>
      </c>
      <c r="R21" s="96">
        <v>7</v>
      </c>
      <c r="S21" s="37" t="s">
        <v>9</v>
      </c>
      <c r="T21" s="98">
        <v>6</v>
      </c>
      <c r="U21" s="96">
        <v>1</v>
      </c>
      <c r="V21" s="37" t="s">
        <v>9</v>
      </c>
      <c r="W21" s="98">
        <v>8</v>
      </c>
      <c r="X21" s="36">
        <v>1</v>
      </c>
      <c r="Y21" s="37" t="s">
        <v>9</v>
      </c>
      <c r="Z21" s="38">
        <v>3</v>
      </c>
      <c r="AA21" s="248"/>
      <c r="AB21" s="249"/>
      <c r="AC21" s="250"/>
      <c r="AD21" s="96">
        <v>3</v>
      </c>
      <c r="AE21" s="37" t="s">
        <v>9</v>
      </c>
      <c r="AF21" s="98">
        <v>2</v>
      </c>
      <c r="AG21" s="96">
        <v>2</v>
      </c>
      <c r="AH21" s="37" t="s">
        <v>9</v>
      </c>
      <c r="AI21" s="98">
        <v>1</v>
      </c>
      <c r="AJ21" s="96">
        <v>3</v>
      </c>
      <c r="AK21" s="37" t="s">
        <v>9</v>
      </c>
      <c r="AL21" s="98">
        <v>1</v>
      </c>
      <c r="AM21" s="96"/>
      <c r="AN21" s="37" t="s">
        <v>9</v>
      </c>
      <c r="AO21" s="98"/>
      <c r="AP21" s="96"/>
      <c r="AQ21" s="37" t="s">
        <v>9</v>
      </c>
      <c r="AR21" s="98"/>
      <c r="AS21" s="36"/>
      <c r="AT21" s="37" t="s">
        <v>9</v>
      </c>
      <c r="AU21" s="38"/>
      <c r="AV21" s="39"/>
      <c r="AW21" s="37" t="s">
        <v>59</v>
      </c>
      <c r="AX21" s="40"/>
      <c r="AY21" s="238">
        <f>AZ21+BA21+BB21</f>
        <v>11</v>
      </c>
      <c r="AZ21" s="240">
        <v>4</v>
      </c>
      <c r="BA21" s="209">
        <v>1</v>
      </c>
      <c r="BB21" s="209">
        <v>6</v>
      </c>
      <c r="BC21" s="209">
        <f>+C21+F21+I21+L21+O21+R21+U21+X21+AA21+AD21+AG21+AJ21+AM21+AV21+AP21+AS21</f>
        <v>20</v>
      </c>
      <c r="BD21" s="209">
        <f>+E21+H21+K21+N21+Q21+T21+W21+Z21+AC21+AF21+AI21+AL21+AO21+AX21+AR21+AU21</f>
        <v>37</v>
      </c>
      <c r="BE21" s="242">
        <f>+BC21-BD21</f>
        <v>-17</v>
      </c>
      <c r="BF21" s="244">
        <f>+(AZ21*3)+(BA21*1)</f>
        <v>13</v>
      </c>
      <c r="BG21" s="246">
        <v>6</v>
      </c>
      <c r="BH21" s="278"/>
      <c r="BI21" s="269"/>
      <c r="BJ21" s="31"/>
    </row>
    <row r="22" spans="1:62" ht="13.5" customHeight="1">
      <c r="A22" s="29"/>
      <c r="B22" s="210"/>
      <c r="C22" s="92"/>
      <c r="D22" s="16" t="s">
        <v>62</v>
      </c>
      <c r="E22" s="94"/>
      <c r="F22" s="92"/>
      <c r="G22" s="16" t="s">
        <v>62</v>
      </c>
      <c r="H22" s="94"/>
      <c r="I22" s="92"/>
      <c r="J22" s="16" t="s">
        <v>61</v>
      </c>
      <c r="K22" s="94"/>
      <c r="L22" s="92"/>
      <c r="M22" s="16" t="s">
        <v>62</v>
      </c>
      <c r="N22" s="94"/>
      <c r="O22" s="42"/>
      <c r="P22" s="16" t="s">
        <v>62</v>
      </c>
      <c r="Q22" s="43"/>
      <c r="R22" s="92"/>
      <c r="S22" s="16" t="s">
        <v>142</v>
      </c>
      <c r="T22" s="94"/>
      <c r="U22" s="92"/>
      <c r="V22" s="16" t="s">
        <v>62</v>
      </c>
      <c r="W22" s="94"/>
      <c r="X22" s="42"/>
      <c r="Y22" s="16" t="s">
        <v>62</v>
      </c>
      <c r="Z22" s="43"/>
      <c r="AA22" s="251"/>
      <c r="AB22" s="252"/>
      <c r="AC22" s="253"/>
      <c r="AD22" s="92"/>
      <c r="AE22" s="16" t="s">
        <v>142</v>
      </c>
      <c r="AF22" s="94"/>
      <c r="AG22" s="92"/>
      <c r="AH22" s="16" t="s">
        <v>142</v>
      </c>
      <c r="AI22" s="94"/>
      <c r="AJ22" s="92"/>
      <c r="AK22" s="16" t="s">
        <v>142</v>
      </c>
      <c r="AL22" s="94"/>
      <c r="AM22" s="92"/>
      <c r="AN22" s="16"/>
      <c r="AO22" s="94"/>
      <c r="AP22" s="92"/>
      <c r="AQ22" s="16"/>
      <c r="AR22" s="94"/>
      <c r="AS22" s="42"/>
      <c r="AT22" s="16"/>
      <c r="AU22" s="43"/>
      <c r="AV22" s="16"/>
      <c r="AW22" s="16"/>
      <c r="AX22" s="43"/>
      <c r="AY22" s="239"/>
      <c r="AZ22" s="241"/>
      <c r="BA22" s="210"/>
      <c r="BB22" s="210"/>
      <c r="BC22" s="210"/>
      <c r="BD22" s="210"/>
      <c r="BE22" s="243"/>
      <c r="BF22" s="245"/>
      <c r="BG22" s="247"/>
      <c r="BH22" s="278"/>
      <c r="BI22" s="269"/>
      <c r="BJ22" s="31"/>
    </row>
    <row r="23" spans="1:62" ht="13.5" customHeight="1">
      <c r="A23" s="29"/>
      <c r="B23" s="209" t="s">
        <v>44</v>
      </c>
      <c r="C23" s="96">
        <v>2</v>
      </c>
      <c r="D23" s="37" t="s">
        <v>9</v>
      </c>
      <c r="E23" s="98">
        <v>0</v>
      </c>
      <c r="F23" s="96">
        <v>4</v>
      </c>
      <c r="G23" s="37" t="s">
        <v>9</v>
      </c>
      <c r="H23" s="98">
        <v>0</v>
      </c>
      <c r="I23" s="96">
        <v>1</v>
      </c>
      <c r="J23" s="37" t="s">
        <v>9</v>
      </c>
      <c r="K23" s="98">
        <v>2</v>
      </c>
      <c r="L23" s="96">
        <v>5</v>
      </c>
      <c r="M23" s="37" t="s">
        <v>9</v>
      </c>
      <c r="N23" s="98">
        <v>2</v>
      </c>
      <c r="O23" s="36">
        <v>0</v>
      </c>
      <c r="P23" s="37" t="s">
        <v>9</v>
      </c>
      <c r="Q23" s="38">
        <v>2</v>
      </c>
      <c r="R23" s="96">
        <v>3</v>
      </c>
      <c r="S23" s="37" t="s">
        <v>9</v>
      </c>
      <c r="T23" s="98">
        <v>1</v>
      </c>
      <c r="U23" s="96">
        <v>3</v>
      </c>
      <c r="V23" s="37" t="s">
        <v>9</v>
      </c>
      <c r="W23" s="98">
        <v>4</v>
      </c>
      <c r="X23" s="36">
        <v>5</v>
      </c>
      <c r="Y23" s="37" t="s">
        <v>9</v>
      </c>
      <c r="Z23" s="38">
        <v>1</v>
      </c>
      <c r="AA23" s="96">
        <v>2</v>
      </c>
      <c r="AB23" s="37" t="s">
        <v>9</v>
      </c>
      <c r="AC23" s="98">
        <v>3</v>
      </c>
      <c r="AD23" s="248"/>
      <c r="AE23" s="249"/>
      <c r="AF23" s="250"/>
      <c r="AG23" s="96">
        <v>1</v>
      </c>
      <c r="AH23" s="37" t="s">
        <v>9</v>
      </c>
      <c r="AI23" s="98">
        <v>2</v>
      </c>
      <c r="AJ23" s="96">
        <v>4</v>
      </c>
      <c r="AK23" s="37" t="s">
        <v>9</v>
      </c>
      <c r="AL23" s="98">
        <v>2</v>
      </c>
      <c r="AM23" s="96"/>
      <c r="AN23" s="37" t="s">
        <v>9</v>
      </c>
      <c r="AO23" s="98"/>
      <c r="AP23" s="96"/>
      <c r="AQ23" s="37" t="s">
        <v>9</v>
      </c>
      <c r="AR23" s="98"/>
      <c r="AS23" s="36"/>
      <c r="AT23" s="37" t="s">
        <v>9</v>
      </c>
      <c r="AU23" s="38"/>
      <c r="AV23" s="39"/>
      <c r="AW23" s="37" t="s">
        <v>59</v>
      </c>
      <c r="AX23" s="40"/>
      <c r="AY23" s="238">
        <f>AZ23+BA23+BB23</f>
        <v>11</v>
      </c>
      <c r="AZ23" s="240">
        <v>6</v>
      </c>
      <c r="BA23" s="209">
        <v>0</v>
      </c>
      <c r="BB23" s="209">
        <v>5</v>
      </c>
      <c r="BC23" s="209">
        <f>+C23+F23+I23+L23+O23+R23+U23+X23+AA23+AD23+AG23+AJ23+AM23+AV23+AP23+AS23</f>
        <v>30</v>
      </c>
      <c r="BD23" s="209">
        <f>+E23+H23+K23+N23+Q23+T23+W23+Z23+AC23+AF23+AI23+AL23+AO23+AX23+AR23+AU23</f>
        <v>19</v>
      </c>
      <c r="BE23" s="242">
        <f>+BC23-BD23</f>
        <v>11</v>
      </c>
      <c r="BF23" s="244">
        <f>+(AZ23*3)+(BA23*1)</f>
        <v>18</v>
      </c>
      <c r="BG23" s="246">
        <v>4</v>
      </c>
      <c r="BH23" s="278"/>
      <c r="BI23" s="269"/>
      <c r="BJ23" s="31" t="s">
        <v>60</v>
      </c>
    </row>
    <row r="24" spans="1:62" ht="13.5" customHeight="1">
      <c r="A24" s="29"/>
      <c r="B24" s="210"/>
      <c r="C24" s="92"/>
      <c r="D24" s="16" t="s">
        <v>142</v>
      </c>
      <c r="E24" s="94"/>
      <c r="F24" s="92"/>
      <c r="G24" s="16" t="s">
        <v>142</v>
      </c>
      <c r="H24" s="94"/>
      <c r="I24" s="92"/>
      <c r="J24" s="16" t="s">
        <v>62</v>
      </c>
      <c r="K24" s="94"/>
      <c r="L24" s="92"/>
      <c r="M24" s="16" t="s">
        <v>142</v>
      </c>
      <c r="N24" s="94"/>
      <c r="O24" s="42"/>
      <c r="P24" s="16" t="s">
        <v>62</v>
      </c>
      <c r="Q24" s="43"/>
      <c r="R24" s="92"/>
      <c r="S24" s="16" t="s">
        <v>142</v>
      </c>
      <c r="T24" s="94"/>
      <c r="U24" s="92"/>
      <c r="V24" s="16" t="s">
        <v>62</v>
      </c>
      <c r="W24" s="94"/>
      <c r="X24" s="42"/>
      <c r="Y24" s="16" t="s">
        <v>142</v>
      </c>
      <c r="Z24" s="43"/>
      <c r="AA24" s="92"/>
      <c r="AB24" s="16" t="s">
        <v>62</v>
      </c>
      <c r="AC24" s="94"/>
      <c r="AD24" s="251"/>
      <c r="AE24" s="252"/>
      <c r="AF24" s="253"/>
      <c r="AG24" s="92"/>
      <c r="AH24" s="16" t="s">
        <v>62</v>
      </c>
      <c r="AI24" s="94"/>
      <c r="AJ24" s="92"/>
      <c r="AK24" s="16" t="s">
        <v>142</v>
      </c>
      <c r="AL24" s="94"/>
      <c r="AM24" s="92"/>
      <c r="AN24" s="16"/>
      <c r="AO24" s="94"/>
      <c r="AP24" s="92"/>
      <c r="AQ24" s="16"/>
      <c r="AR24" s="94"/>
      <c r="AS24" s="42"/>
      <c r="AT24" s="16"/>
      <c r="AU24" s="43"/>
      <c r="AV24" s="16"/>
      <c r="AW24" s="16"/>
      <c r="AX24" s="16"/>
      <c r="AY24" s="239"/>
      <c r="AZ24" s="241"/>
      <c r="BA24" s="210"/>
      <c r="BB24" s="210"/>
      <c r="BC24" s="210"/>
      <c r="BD24" s="210"/>
      <c r="BE24" s="243"/>
      <c r="BF24" s="245"/>
      <c r="BG24" s="247"/>
      <c r="BH24" s="278"/>
      <c r="BI24" s="269"/>
      <c r="BJ24" s="31" t="s">
        <v>61</v>
      </c>
    </row>
    <row r="25" spans="1:62" ht="13.5" customHeight="1">
      <c r="A25" s="29"/>
      <c r="B25" s="276" t="s">
        <v>64</v>
      </c>
      <c r="C25" s="96">
        <v>3</v>
      </c>
      <c r="D25" s="37" t="s">
        <v>9</v>
      </c>
      <c r="E25" s="98">
        <v>2</v>
      </c>
      <c r="F25" s="96">
        <v>0</v>
      </c>
      <c r="G25" s="37" t="s">
        <v>9</v>
      </c>
      <c r="H25" s="98">
        <v>2</v>
      </c>
      <c r="I25" s="96">
        <v>0</v>
      </c>
      <c r="J25" s="37" t="s">
        <v>9</v>
      </c>
      <c r="K25" s="98">
        <v>0</v>
      </c>
      <c r="L25" s="96">
        <v>3</v>
      </c>
      <c r="M25" s="37" t="s">
        <v>9</v>
      </c>
      <c r="N25" s="98">
        <v>0</v>
      </c>
      <c r="O25" s="36">
        <v>0</v>
      </c>
      <c r="P25" s="37" t="s">
        <v>9</v>
      </c>
      <c r="Q25" s="38">
        <v>3</v>
      </c>
      <c r="R25" s="96">
        <v>2</v>
      </c>
      <c r="S25" s="37" t="s">
        <v>9</v>
      </c>
      <c r="T25" s="98">
        <v>3</v>
      </c>
      <c r="U25" s="96">
        <v>3</v>
      </c>
      <c r="V25" s="37" t="s">
        <v>9</v>
      </c>
      <c r="W25" s="98">
        <v>2</v>
      </c>
      <c r="X25" s="36">
        <v>1</v>
      </c>
      <c r="Y25" s="37" t="s">
        <v>9</v>
      </c>
      <c r="Z25" s="38">
        <v>2</v>
      </c>
      <c r="AA25" s="96">
        <v>1</v>
      </c>
      <c r="AB25" s="37" t="s">
        <v>9</v>
      </c>
      <c r="AC25" s="98">
        <v>2</v>
      </c>
      <c r="AD25" s="96">
        <v>2</v>
      </c>
      <c r="AE25" s="37" t="s">
        <v>9</v>
      </c>
      <c r="AF25" s="98">
        <v>1</v>
      </c>
      <c r="AG25" s="248"/>
      <c r="AH25" s="249"/>
      <c r="AI25" s="250"/>
      <c r="AJ25" s="96">
        <v>5</v>
      </c>
      <c r="AK25" s="37" t="s">
        <v>9</v>
      </c>
      <c r="AL25" s="98">
        <v>0</v>
      </c>
      <c r="AM25" s="96"/>
      <c r="AN25" s="37" t="s">
        <v>9</v>
      </c>
      <c r="AO25" s="98"/>
      <c r="AP25" s="96"/>
      <c r="AQ25" s="37" t="s">
        <v>9</v>
      </c>
      <c r="AR25" s="98"/>
      <c r="AS25" s="36"/>
      <c r="AT25" s="37" t="s">
        <v>9</v>
      </c>
      <c r="AU25" s="38"/>
      <c r="AV25" s="39"/>
      <c r="AW25" s="37" t="s">
        <v>59</v>
      </c>
      <c r="AX25" s="40"/>
      <c r="AY25" s="238">
        <f>AZ25+BA25+BB25</f>
        <v>11</v>
      </c>
      <c r="AZ25" s="240">
        <v>5</v>
      </c>
      <c r="BA25" s="209">
        <v>1</v>
      </c>
      <c r="BB25" s="209">
        <v>5</v>
      </c>
      <c r="BC25" s="209">
        <f>+C25+F25+I25+L25+O25+R25+U25+X25+AA25+AD25+AG25+AJ25+AM25+AV25+AP25+AS25</f>
        <v>20</v>
      </c>
      <c r="BD25" s="209">
        <f>+E25+H25+K25+N25+Q25+T25+W25+Z25+AC25+AF25+AI25+AL25+AO25+AX25+AR25+AU25</f>
        <v>17</v>
      </c>
      <c r="BE25" s="242">
        <f>+BC25-BD25</f>
        <v>3</v>
      </c>
      <c r="BF25" s="244">
        <f>+(AZ25*3)+(BA25*1)</f>
        <v>16</v>
      </c>
      <c r="BG25" s="246">
        <v>5</v>
      </c>
      <c r="BH25" s="278"/>
      <c r="BI25" s="269"/>
      <c r="BJ25" s="31" t="s">
        <v>62</v>
      </c>
    </row>
    <row r="26" spans="1:62" ht="13.5" customHeight="1">
      <c r="A26" s="29"/>
      <c r="B26" s="277"/>
      <c r="C26" s="92"/>
      <c r="D26" s="16" t="s">
        <v>142</v>
      </c>
      <c r="E26" s="94"/>
      <c r="F26" s="92"/>
      <c r="G26" s="16" t="s">
        <v>62</v>
      </c>
      <c r="H26" s="94"/>
      <c r="I26" s="92"/>
      <c r="J26" s="16" t="s">
        <v>61</v>
      </c>
      <c r="K26" s="94"/>
      <c r="L26" s="92"/>
      <c r="M26" s="16" t="s">
        <v>142</v>
      </c>
      <c r="N26" s="94"/>
      <c r="O26" s="42"/>
      <c r="P26" s="16" t="s">
        <v>62</v>
      </c>
      <c r="Q26" s="43"/>
      <c r="R26" s="92"/>
      <c r="S26" s="16" t="s">
        <v>62</v>
      </c>
      <c r="T26" s="94"/>
      <c r="U26" s="92"/>
      <c r="V26" s="16" t="s">
        <v>142</v>
      </c>
      <c r="W26" s="94"/>
      <c r="X26" s="42"/>
      <c r="Y26" s="16" t="s">
        <v>62</v>
      </c>
      <c r="Z26" s="43"/>
      <c r="AA26" s="92"/>
      <c r="AB26" s="16" t="s">
        <v>62</v>
      </c>
      <c r="AC26" s="94"/>
      <c r="AD26" s="92"/>
      <c r="AE26" s="16" t="s">
        <v>142</v>
      </c>
      <c r="AF26" s="94"/>
      <c r="AG26" s="251"/>
      <c r="AH26" s="252"/>
      <c r="AI26" s="253"/>
      <c r="AJ26" s="92"/>
      <c r="AK26" s="16" t="s">
        <v>142</v>
      </c>
      <c r="AL26" s="94"/>
      <c r="AM26" s="92"/>
      <c r="AN26" s="16"/>
      <c r="AO26" s="94"/>
      <c r="AP26" s="92"/>
      <c r="AQ26" s="16"/>
      <c r="AR26" s="94"/>
      <c r="AS26" s="42"/>
      <c r="AT26" s="16"/>
      <c r="AU26" s="43"/>
      <c r="AV26" s="16"/>
      <c r="AW26" s="16"/>
      <c r="AX26" s="43"/>
      <c r="AY26" s="239"/>
      <c r="AZ26" s="241"/>
      <c r="BA26" s="210"/>
      <c r="BB26" s="210"/>
      <c r="BC26" s="210"/>
      <c r="BD26" s="210"/>
      <c r="BE26" s="243"/>
      <c r="BF26" s="245"/>
      <c r="BG26" s="247"/>
      <c r="BH26" s="278"/>
      <c r="BI26" s="269"/>
      <c r="BJ26" s="31"/>
    </row>
    <row r="27" spans="1:62" ht="13.5" customHeight="1">
      <c r="A27" s="29"/>
      <c r="B27" s="209" t="s">
        <v>92</v>
      </c>
      <c r="C27" s="96">
        <v>1</v>
      </c>
      <c r="D27" s="37" t="s">
        <v>9</v>
      </c>
      <c r="E27" s="167">
        <v>0</v>
      </c>
      <c r="F27" s="165">
        <v>2</v>
      </c>
      <c r="G27" s="37" t="s">
        <v>9</v>
      </c>
      <c r="H27" s="167">
        <v>2</v>
      </c>
      <c r="I27" s="165">
        <v>0</v>
      </c>
      <c r="J27" s="37" t="s">
        <v>9</v>
      </c>
      <c r="K27" s="167">
        <v>6</v>
      </c>
      <c r="L27" s="165">
        <v>2</v>
      </c>
      <c r="M27" s="37" t="s">
        <v>9</v>
      </c>
      <c r="N27" s="167">
        <v>0</v>
      </c>
      <c r="O27" s="36">
        <v>0</v>
      </c>
      <c r="P27" s="37" t="s">
        <v>9</v>
      </c>
      <c r="Q27" s="38">
        <v>14</v>
      </c>
      <c r="R27" s="165">
        <v>1</v>
      </c>
      <c r="S27" s="37" t="s">
        <v>9</v>
      </c>
      <c r="T27" s="167">
        <v>3</v>
      </c>
      <c r="U27" s="165">
        <v>0</v>
      </c>
      <c r="V27" s="37" t="s">
        <v>9</v>
      </c>
      <c r="W27" s="167">
        <v>7</v>
      </c>
      <c r="X27" s="36">
        <v>0</v>
      </c>
      <c r="Y27" s="37" t="s">
        <v>9</v>
      </c>
      <c r="Z27" s="38">
        <v>8</v>
      </c>
      <c r="AA27" s="165">
        <v>1</v>
      </c>
      <c r="AB27" s="37" t="s">
        <v>9</v>
      </c>
      <c r="AC27" s="167">
        <v>3</v>
      </c>
      <c r="AD27" s="165">
        <v>2</v>
      </c>
      <c r="AE27" s="37" t="s">
        <v>9</v>
      </c>
      <c r="AF27" s="167">
        <v>4</v>
      </c>
      <c r="AG27" s="36">
        <v>0</v>
      </c>
      <c r="AH27" s="37" t="s">
        <v>9</v>
      </c>
      <c r="AI27" s="38">
        <v>5</v>
      </c>
      <c r="AJ27" s="248"/>
      <c r="AK27" s="249"/>
      <c r="AL27" s="250"/>
      <c r="AM27" s="96"/>
      <c r="AN27" s="37" t="s">
        <v>9</v>
      </c>
      <c r="AO27" s="98"/>
      <c r="AP27" s="96"/>
      <c r="AQ27" s="37" t="s">
        <v>9</v>
      </c>
      <c r="AR27" s="98"/>
      <c r="AS27" s="36"/>
      <c r="AT27" s="37" t="s">
        <v>9</v>
      </c>
      <c r="AU27" s="38"/>
      <c r="AV27" s="39"/>
      <c r="AW27" s="37" t="s">
        <v>59</v>
      </c>
      <c r="AX27" s="40"/>
      <c r="AY27" s="238">
        <f>AZ27+BA27+BB27</f>
        <v>11</v>
      </c>
      <c r="AZ27" s="240">
        <v>2</v>
      </c>
      <c r="BA27" s="209">
        <v>1</v>
      </c>
      <c r="BB27" s="209">
        <v>8</v>
      </c>
      <c r="BC27" s="209">
        <f>+C27+F27+I27+L27+O27+R27+U27+X27+AA27+AD27+AG27+AJ27+AM27+AV27+AP27+AS27</f>
        <v>9</v>
      </c>
      <c r="BD27" s="209">
        <f>+E27+H27+K27+N27+Q27+T27+W27+Z27+AC27+AF27+AI27+AL27+AO27+AX27+AR27+AU27</f>
        <v>52</v>
      </c>
      <c r="BE27" s="242">
        <f>+BC27-BD27</f>
        <v>-43</v>
      </c>
      <c r="BF27" s="244">
        <f>+(AZ27*3)+(BA27*1)</f>
        <v>7</v>
      </c>
      <c r="BG27" s="246">
        <v>7</v>
      </c>
      <c r="BH27" s="278"/>
      <c r="BI27" s="269"/>
      <c r="BJ27" s="31"/>
    </row>
    <row r="28" spans="1:62" ht="13.5" customHeight="1">
      <c r="A28" s="29"/>
      <c r="B28" s="210"/>
      <c r="C28" s="99"/>
      <c r="D28" s="46" t="s">
        <v>142</v>
      </c>
      <c r="E28" s="168"/>
      <c r="F28" s="166"/>
      <c r="G28" s="46" t="s">
        <v>61</v>
      </c>
      <c r="H28" s="168"/>
      <c r="I28" s="166"/>
      <c r="J28" s="46" t="s">
        <v>62</v>
      </c>
      <c r="K28" s="168"/>
      <c r="L28" s="166"/>
      <c r="M28" s="46" t="s">
        <v>142</v>
      </c>
      <c r="N28" s="168"/>
      <c r="O28" s="47"/>
      <c r="P28" s="46" t="s">
        <v>62</v>
      </c>
      <c r="Q28" s="44"/>
      <c r="R28" s="166"/>
      <c r="S28" s="46" t="s">
        <v>62</v>
      </c>
      <c r="T28" s="168"/>
      <c r="U28" s="166"/>
      <c r="V28" s="46" t="s">
        <v>62</v>
      </c>
      <c r="W28" s="168"/>
      <c r="X28" s="47"/>
      <c r="Y28" s="46" t="s">
        <v>62</v>
      </c>
      <c r="Z28" s="44"/>
      <c r="AA28" s="166"/>
      <c r="AB28" s="46" t="s">
        <v>62</v>
      </c>
      <c r="AC28" s="168"/>
      <c r="AD28" s="166"/>
      <c r="AE28" s="46" t="s">
        <v>62</v>
      </c>
      <c r="AF28" s="168"/>
      <c r="AG28" s="47"/>
      <c r="AH28" s="46" t="s">
        <v>62</v>
      </c>
      <c r="AI28" s="44"/>
      <c r="AJ28" s="251"/>
      <c r="AK28" s="252"/>
      <c r="AL28" s="253"/>
      <c r="AM28" s="99"/>
      <c r="AN28" s="46"/>
      <c r="AO28" s="101"/>
      <c r="AP28" s="99"/>
      <c r="AQ28" s="46"/>
      <c r="AR28" s="101"/>
      <c r="AS28" s="47"/>
      <c r="AT28" s="46"/>
      <c r="AU28" s="44"/>
      <c r="AV28" s="46"/>
      <c r="AW28" s="46"/>
      <c r="AX28" s="46"/>
      <c r="AY28" s="239"/>
      <c r="AZ28" s="241"/>
      <c r="BA28" s="210"/>
      <c r="BB28" s="210"/>
      <c r="BC28" s="210"/>
      <c r="BD28" s="210"/>
      <c r="BE28" s="243"/>
      <c r="BF28" s="245"/>
      <c r="BG28" s="247"/>
      <c r="BH28" s="278"/>
      <c r="BI28" s="269"/>
      <c r="BJ28" s="31"/>
    </row>
    <row r="30" spans="2:40" ht="13.5" customHeight="1">
      <c r="B30" s="273"/>
      <c r="C30" s="161"/>
      <c r="D30" s="161"/>
      <c r="E30" s="275" t="s">
        <v>151</v>
      </c>
      <c r="F30" s="275"/>
      <c r="G30" s="275"/>
      <c r="H30" s="103"/>
      <c r="I30" s="103"/>
      <c r="J30" s="103"/>
      <c r="K30" s="103" t="s">
        <v>184</v>
      </c>
      <c r="L30" s="103"/>
      <c r="M30" s="103"/>
      <c r="N30" s="103"/>
      <c r="O30" s="103"/>
      <c r="P30" s="103"/>
      <c r="Q30" s="103"/>
      <c r="R30" s="103"/>
      <c r="AN30" t="s">
        <v>81</v>
      </c>
    </row>
    <row r="31" ht="13.5">
      <c r="B31" s="273"/>
    </row>
    <row r="32" ht="13.5">
      <c r="B32" s="274"/>
    </row>
    <row r="33" ht="13.5">
      <c r="B33" s="274"/>
    </row>
    <row r="34" ht="13.5">
      <c r="B34" s="274"/>
    </row>
    <row r="35" ht="13.5">
      <c r="B35" s="274"/>
    </row>
    <row r="36" ht="13.5" customHeight="1"/>
    <row r="37" ht="13.5" customHeight="1"/>
  </sheetData>
  <sheetProtection/>
  <mergeCells count="184">
    <mergeCell ref="BH23:BH24"/>
    <mergeCell ref="BH25:BH26"/>
    <mergeCell ref="BH27:BH28"/>
    <mergeCell ref="BI27:BI28"/>
    <mergeCell ref="BH5:BH6"/>
    <mergeCell ref="BH7:BH8"/>
    <mergeCell ref="BH9:BH10"/>
    <mergeCell ref="BH11:BH12"/>
    <mergeCell ref="BH13:BH14"/>
    <mergeCell ref="BH15:BH16"/>
    <mergeCell ref="BH17:BH18"/>
    <mergeCell ref="BH19:BH20"/>
    <mergeCell ref="BH21:BH22"/>
    <mergeCell ref="BI15:BI16"/>
    <mergeCell ref="BI17:BI18"/>
    <mergeCell ref="BI19:BI20"/>
    <mergeCell ref="BI21:BI22"/>
    <mergeCell ref="BI23:BI24"/>
    <mergeCell ref="BI25:BI26"/>
    <mergeCell ref="BC27:BC28"/>
    <mergeCell ref="BD27:BD28"/>
    <mergeCell ref="BE27:BE28"/>
    <mergeCell ref="BF27:BF28"/>
    <mergeCell ref="BG27:BG28"/>
    <mergeCell ref="BE23:BE24"/>
    <mergeCell ref="BF23:BF24"/>
    <mergeCell ref="BG23:BG24"/>
    <mergeCell ref="BI5:BI6"/>
    <mergeCell ref="BI7:BI8"/>
    <mergeCell ref="BI9:BI10"/>
    <mergeCell ref="BI11:BI12"/>
    <mergeCell ref="BI13:BI14"/>
    <mergeCell ref="BC25:BC26"/>
    <mergeCell ref="BD25:BD26"/>
    <mergeCell ref="BE25:BE26"/>
    <mergeCell ref="BF25:BF26"/>
    <mergeCell ref="BG25:BG26"/>
    <mergeCell ref="AJ27:AL28"/>
    <mergeCell ref="AY27:AY28"/>
    <mergeCell ref="AZ27:AZ28"/>
    <mergeCell ref="BA27:BA28"/>
    <mergeCell ref="BB27:BB28"/>
    <mergeCell ref="BD23:BD24"/>
    <mergeCell ref="BC23:BC24"/>
    <mergeCell ref="B25:B26"/>
    <mergeCell ref="AG25:AI26"/>
    <mergeCell ref="AY25:AY26"/>
    <mergeCell ref="AZ25:AZ26"/>
    <mergeCell ref="BA25:BA26"/>
    <mergeCell ref="BB25:BB26"/>
    <mergeCell ref="BC21:BC22"/>
    <mergeCell ref="BD21:BD22"/>
    <mergeCell ref="BE21:BE22"/>
    <mergeCell ref="BF21:BF22"/>
    <mergeCell ref="BG21:BG22"/>
    <mergeCell ref="AD23:AF24"/>
    <mergeCell ref="AY23:AY24"/>
    <mergeCell ref="AZ23:AZ24"/>
    <mergeCell ref="BA23:BA24"/>
    <mergeCell ref="BB23:BB24"/>
    <mergeCell ref="BD19:BD20"/>
    <mergeCell ref="BE19:BE20"/>
    <mergeCell ref="BF19:BF20"/>
    <mergeCell ref="BG19:BG20"/>
    <mergeCell ref="B21:B22"/>
    <mergeCell ref="AA21:AC22"/>
    <mergeCell ref="AY21:AY22"/>
    <mergeCell ref="AZ21:AZ22"/>
    <mergeCell ref="BA21:BA22"/>
    <mergeCell ref="BB21:BB22"/>
    <mergeCell ref="X19:Z20"/>
    <mergeCell ref="AY19:AY20"/>
    <mergeCell ref="AZ19:AZ20"/>
    <mergeCell ref="BA19:BA20"/>
    <mergeCell ref="BB19:BB20"/>
    <mergeCell ref="BC19:BC20"/>
    <mergeCell ref="BB17:BB18"/>
    <mergeCell ref="BC17:BC18"/>
    <mergeCell ref="BD17:BD18"/>
    <mergeCell ref="BE17:BE18"/>
    <mergeCell ref="BF17:BF18"/>
    <mergeCell ref="BG17:BG18"/>
    <mergeCell ref="BC15:BC16"/>
    <mergeCell ref="BD15:BD16"/>
    <mergeCell ref="BE15:BE16"/>
    <mergeCell ref="BF15:BF16"/>
    <mergeCell ref="BG15:BG16"/>
    <mergeCell ref="B17:B18"/>
    <mergeCell ref="U17:W18"/>
    <mergeCell ref="AY17:AY18"/>
    <mergeCell ref="AZ17:AZ18"/>
    <mergeCell ref="BA17:BA18"/>
    <mergeCell ref="BC13:BC14"/>
    <mergeCell ref="BD13:BD14"/>
    <mergeCell ref="BE13:BE14"/>
    <mergeCell ref="BF13:BF14"/>
    <mergeCell ref="BG13:BG14"/>
    <mergeCell ref="R15:T16"/>
    <mergeCell ref="AY15:AY16"/>
    <mergeCell ref="AZ15:AZ16"/>
    <mergeCell ref="BA15:BA16"/>
    <mergeCell ref="BB15:BB16"/>
    <mergeCell ref="BD11:BD12"/>
    <mergeCell ref="BE11:BE12"/>
    <mergeCell ref="BF11:BF12"/>
    <mergeCell ref="BG11:BG12"/>
    <mergeCell ref="B13:B14"/>
    <mergeCell ref="O13:Q14"/>
    <mergeCell ref="AY13:AY14"/>
    <mergeCell ref="AZ13:AZ14"/>
    <mergeCell ref="BA13:BA14"/>
    <mergeCell ref="BB13:BB14"/>
    <mergeCell ref="BD9:BD10"/>
    <mergeCell ref="BE9:BE10"/>
    <mergeCell ref="BF9:BF10"/>
    <mergeCell ref="BG9:BG10"/>
    <mergeCell ref="L11:N12"/>
    <mergeCell ref="AY11:AY12"/>
    <mergeCell ref="AZ11:AZ12"/>
    <mergeCell ref="BA11:BA12"/>
    <mergeCell ref="BB11:BB12"/>
    <mergeCell ref="BC11:BC12"/>
    <mergeCell ref="BE7:BE8"/>
    <mergeCell ref="BF7:BF8"/>
    <mergeCell ref="BG7:BG8"/>
    <mergeCell ref="B9:B10"/>
    <mergeCell ref="I9:K10"/>
    <mergeCell ref="AY9:AY10"/>
    <mergeCell ref="AZ9:AZ10"/>
    <mergeCell ref="BA9:BA10"/>
    <mergeCell ref="BB9:BB10"/>
    <mergeCell ref="BC9:BC10"/>
    <mergeCell ref="BE5:BE6"/>
    <mergeCell ref="BF5:BF6"/>
    <mergeCell ref="BG5:BG6"/>
    <mergeCell ref="F7:H8"/>
    <mergeCell ref="AY7:AY8"/>
    <mergeCell ref="AZ7:AZ8"/>
    <mergeCell ref="BA7:BA8"/>
    <mergeCell ref="BB7:BB8"/>
    <mergeCell ref="BC7:BC8"/>
    <mergeCell ref="BD7:BD8"/>
    <mergeCell ref="BC3:BE3"/>
    <mergeCell ref="BF3:BF4"/>
    <mergeCell ref="BG3:BG4"/>
    <mergeCell ref="C5:E6"/>
    <mergeCell ref="AY5:AY6"/>
    <mergeCell ref="AZ5:AZ6"/>
    <mergeCell ref="BA5:BA6"/>
    <mergeCell ref="BB5:BB6"/>
    <mergeCell ref="BC5:BC6"/>
    <mergeCell ref="BD5:BD6"/>
    <mergeCell ref="AS3:AU4"/>
    <mergeCell ref="AV3:AX4"/>
    <mergeCell ref="AY3:AY4"/>
    <mergeCell ref="AP3:AR4"/>
    <mergeCell ref="AM3:AO4"/>
    <mergeCell ref="AZ3:BB3"/>
    <mergeCell ref="U3:W4"/>
    <mergeCell ref="AA3:AC4"/>
    <mergeCell ref="AD3:AF4"/>
    <mergeCell ref="AG3:AI4"/>
    <mergeCell ref="AJ3:AL4"/>
    <mergeCell ref="R3:T4"/>
    <mergeCell ref="B30:B31"/>
    <mergeCell ref="B32:B33"/>
    <mergeCell ref="B34:B35"/>
    <mergeCell ref="C2:AU2"/>
    <mergeCell ref="AZ2:BG2"/>
    <mergeCell ref="B3:B4"/>
    <mergeCell ref="C3:E4"/>
    <mergeCell ref="F3:H4"/>
    <mergeCell ref="I3:K4"/>
    <mergeCell ref="E30:G30"/>
    <mergeCell ref="B27:B28"/>
    <mergeCell ref="X3:Z4"/>
    <mergeCell ref="B5:B6"/>
    <mergeCell ref="B7:B8"/>
    <mergeCell ref="B11:B12"/>
    <mergeCell ref="B15:B16"/>
    <mergeCell ref="B19:B20"/>
    <mergeCell ref="B23:B24"/>
    <mergeCell ref="O3:Q4"/>
    <mergeCell ref="L3:N4"/>
  </mergeCells>
  <dataValidations count="2">
    <dataValidation type="list" allowBlank="1" showInputMessage="1" showErrorMessage="1" sqref="AV25 AV27 AV19 AV21 AX7 AX9 AX11 AX13 AV7 AX15 AX17 AX19 AV5 AV17 AV23 AX21 AV13 AX5 AX23 AX25 AX27 AV11 AV15 AV9">
      <formula1>$BJ$3:$BJ$17</formula1>
    </dataValidation>
    <dataValidation type="list" allowBlank="1" showInputMessage="1" showErrorMessage="1" sqref="AW28 AW24 AW22 AW8 AW26 AW14 AW16 AW10 AW6 AW12 AW18 AW20">
      <formula1>$BJ$23:$BJ$25</formula1>
    </dataValidation>
  </dataValidations>
  <printOptions/>
  <pageMargins left="0.1968503937007874" right="0" top="0.7480314960629921" bottom="0.7480314960629921" header="0.31496062992125984" footer="0.31496062992125984"/>
  <pageSetup orientation="landscape" paperSize="9" scale="80" r:id="rId1"/>
</worksheet>
</file>

<file path=xl/worksheets/sheet5.xml><?xml version="1.0" encoding="utf-8"?>
<worksheet xmlns="http://schemas.openxmlformats.org/spreadsheetml/2006/main" xmlns:r="http://schemas.openxmlformats.org/officeDocument/2006/relationships">
  <dimension ref="A1:BJ64"/>
  <sheetViews>
    <sheetView zoomScale="84" zoomScaleNormal="84" zoomScalePageLayoutView="0" workbookViewId="0" topLeftCell="B22">
      <selection activeCell="BG33" sqref="BG33:BG62"/>
    </sheetView>
  </sheetViews>
  <sheetFormatPr defaultColWidth="9.00390625" defaultRowHeight="13.5"/>
  <cols>
    <col min="1" max="1" width="2.50390625" style="0" hidden="1" customWidth="1"/>
    <col min="2" max="2" width="16.875" style="0" bestFit="1" customWidth="1"/>
    <col min="3" max="3" width="2.50390625" style="0" bestFit="1" customWidth="1"/>
    <col min="4" max="4" width="3.375" style="0" bestFit="1" customWidth="1"/>
    <col min="5" max="5" width="3.50390625" style="0" bestFit="1" customWidth="1"/>
    <col min="6" max="6" width="2.50390625" style="0" bestFit="1" customWidth="1"/>
    <col min="7" max="7" width="3.375" style="0" bestFit="1" customWidth="1"/>
    <col min="8" max="9" width="2.50390625" style="0" bestFit="1" customWidth="1"/>
    <col min="10" max="10" width="3.375" style="0" bestFit="1" customWidth="1"/>
    <col min="11" max="11" width="3.50390625" style="0" bestFit="1" customWidth="1"/>
    <col min="12" max="12" width="2.50390625" style="0" bestFit="1" customWidth="1"/>
    <col min="13" max="13" width="3.375" style="0" bestFit="1" customWidth="1"/>
    <col min="14" max="14" width="3.50390625" style="0" bestFit="1" customWidth="1"/>
    <col min="15" max="15" width="2.50390625" style="0" bestFit="1" customWidth="1"/>
    <col min="16" max="16" width="3.375" style="0" bestFit="1" customWidth="1"/>
    <col min="17" max="17" width="2.50390625" style="0" bestFit="1" customWidth="1"/>
    <col min="18" max="38" width="2.875" style="0" customWidth="1"/>
    <col min="39" max="50" width="2.875" style="0" hidden="1" customWidth="1"/>
    <col min="51" max="59" width="5.25390625" style="0" customWidth="1"/>
  </cols>
  <sheetData>
    <row r="1" spans="1:62"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
      <c r="BF1" s="29"/>
      <c r="BG1" s="29"/>
      <c r="BH1" s="29"/>
      <c r="BI1" s="29"/>
      <c r="BJ1" s="31"/>
    </row>
    <row r="2" spans="1:62" ht="17.25">
      <c r="A2" s="29"/>
      <c r="B2" s="29"/>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
      <c r="AT2" s="27"/>
      <c r="AU2" s="27"/>
      <c r="AV2" s="27"/>
      <c r="AW2" s="27"/>
      <c r="AX2" s="27"/>
      <c r="AY2" s="27"/>
      <c r="AZ2" s="298"/>
      <c r="BA2" s="298"/>
      <c r="BB2" s="298"/>
      <c r="BC2" s="298"/>
      <c r="BD2" s="298"/>
      <c r="BE2" s="298"/>
      <c r="BF2" s="298"/>
      <c r="BG2" s="298"/>
      <c r="BH2" s="29"/>
      <c r="BI2" s="29"/>
      <c r="BJ2" s="31"/>
    </row>
    <row r="3" spans="1:62" ht="17.25">
      <c r="A3" s="29"/>
      <c r="B3" s="29"/>
      <c r="C3" s="215" t="s">
        <v>74</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32"/>
      <c r="AT3" s="32"/>
      <c r="AU3" s="32"/>
      <c r="AV3" s="32"/>
      <c r="AW3" s="32"/>
      <c r="AX3" s="32"/>
      <c r="AY3" s="32"/>
      <c r="AZ3" s="217" t="s">
        <v>66</v>
      </c>
      <c r="BA3" s="217"/>
      <c r="BB3" s="217"/>
      <c r="BC3" s="217"/>
      <c r="BD3" s="217"/>
      <c r="BE3" s="217"/>
      <c r="BF3" s="217"/>
      <c r="BG3" s="217"/>
      <c r="BH3" s="29"/>
      <c r="BI3" s="29"/>
      <c r="BJ3" s="31"/>
    </row>
    <row r="4" spans="1:62" ht="13.5" customHeight="1">
      <c r="A4" s="29"/>
      <c r="B4" s="218" t="s">
        <v>43</v>
      </c>
      <c r="C4" s="219" t="str">
        <f>B6</f>
        <v>FC鳴門</v>
      </c>
      <c r="D4" s="219"/>
      <c r="E4" s="219"/>
      <c r="F4" s="219" t="str">
        <f>B8</f>
        <v>チロリン村</v>
      </c>
      <c r="G4" s="219"/>
      <c r="H4" s="219"/>
      <c r="I4" s="218" t="str">
        <f>B10</f>
        <v>吉野倶楽部</v>
      </c>
      <c r="J4" s="218"/>
      <c r="K4" s="218"/>
      <c r="L4" s="221" t="str">
        <f>B12</f>
        <v>徳島市シニア サッカークラブ</v>
      </c>
      <c r="M4" s="221"/>
      <c r="N4" s="221"/>
      <c r="O4" s="219" t="str">
        <f>B14</f>
        <v>プレフ</v>
      </c>
      <c r="P4" s="219"/>
      <c r="Q4" s="219"/>
      <c r="R4" s="219" t="str">
        <f>B16</f>
        <v>阿南SFC</v>
      </c>
      <c r="S4" s="219"/>
      <c r="T4" s="219"/>
      <c r="U4" s="219" t="str">
        <f>B18</f>
        <v>RED　OLD</v>
      </c>
      <c r="V4" s="219"/>
      <c r="W4" s="219"/>
      <c r="X4" s="219" t="str">
        <f>B20</f>
        <v>応神クラブ</v>
      </c>
      <c r="Y4" s="219"/>
      <c r="Z4" s="219"/>
      <c r="AA4" s="219" t="str">
        <f>B22</f>
        <v>Z団</v>
      </c>
      <c r="AB4" s="219"/>
      <c r="AC4" s="219"/>
      <c r="AD4" s="219" t="str">
        <f>B24</f>
        <v>T.C.O.SC</v>
      </c>
      <c r="AE4" s="219"/>
      <c r="AF4" s="219"/>
      <c r="AG4" s="219" t="str">
        <f>B26</f>
        <v>徳島SFC50</v>
      </c>
      <c r="AH4" s="219"/>
      <c r="AI4" s="219"/>
      <c r="AJ4" s="219" t="s">
        <v>47</v>
      </c>
      <c r="AK4" s="219"/>
      <c r="AL4" s="219"/>
      <c r="AM4" s="280" t="s">
        <v>47</v>
      </c>
      <c r="AN4" s="281"/>
      <c r="AO4" s="282"/>
      <c r="AP4" s="280" t="s">
        <v>47</v>
      </c>
      <c r="AQ4" s="281"/>
      <c r="AR4" s="282"/>
      <c r="AS4" s="280" t="s">
        <v>47</v>
      </c>
      <c r="AT4" s="281"/>
      <c r="AU4" s="282"/>
      <c r="AV4" s="280"/>
      <c r="AW4" s="281"/>
      <c r="AX4" s="286"/>
      <c r="AY4" s="225" t="s">
        <v>48</v>
      </c>
      <c r="AZ4" s="227" t="s">
        <v>49</v>
      </c>
      <c r="BA4" s="218"/>
      <c r="BB4" s="218"/>
      <c r="BC4" s="218" t="s">
        <v>50</v>
      </c>
      <c r="BD4" s="218"/>
      <c r="BE4" s="228"/>
      <c r="BF4" s="229" t="s">
        <v>51</v>
      </c>
      <c r="BG4" s="230" t="s">
        <v>80</v>
      </c>
      <c r="BH4" s="29"/>
      <c r="BI4" s="29"/>
      <c r="BJ4" s="31">
        <v>0</v>
      </c>
    </row>
    <row r="5" spans="1:62" ht="13.5" customHeight="1">
      <c r="A5" s="29"/>
      <c r="B5" s="218"/>
      <c r="C5" s="220"/>
      <c r="D5" s="220"/>
      <c r="E5" s="220"/>
      <c r="F5" s="220"/>
      <c r="G5" s="220"/>
      <c r="H5" s="220"/>
      <c r="I5" s="209"/>
      <c r="J5" s="209"/>
      <c r="K5" s="209"/>
      <c r="L5" s="222"/>
      <c r="M5" s="222"/>
      <c r="N5" s="222"/>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83"/>
      <c r="AN5" s="284"/>
      <c r="AO5" s="285"/>
      <c r="AP5" s="283"/>
      <c r="AQ5" s="284"/>
      <c r="AR5" s="285"/>
      <c r="AS5" s="283"/>
      <c r="AT5" s="284"/>
      <c r="AU5" s="285"/>
      <c r="AV5" s="283"/>
      <c r="AW5" s="284"/>
      <c r="AX5" s="287"/>
      <c r="AY5" s="226"/>
      <c r="AZ5" s="33" t="s">
        <v>52</v>
      </c>
      <c r="BA5" s="18" t="s">
        <v>53</v>
      </c>
      <c r="BB5" s="18" t="s">
        <v>54</v>
      </c>
      <c r="BC5" s="18" t="s">
        <v>55</v>
      </c>
      <c r="BD5" s="18" t="s">
        <v>56</v>
      </c>
      <c r="BE5" s="34" t="s">
        <v>57</v>
      </c>
      <c r="BF5" s="229"/>
      <c r="BG5" s="231"/>
      <c r="BH5" s="29"/>
      <c r="BI5" s="29"/>
      <c r="BJ5" s="31">
        <v>1</v>
      </c>
    </row>
    <row r="6" spans="1:62" ht="13.5" customHeight="1">
      <c r="A6" s="29"/>
      <c r="B6" s="211" t="s">
        <v>82</v>
      </c>
      <c r="C6" s="232"/>
      <c r="D6" s="233"/>
      <c r="E6" s="234"/>
      <c r="F6" s="96"/>
      <c r="G6" s="51"/>
      <c r="H6" s="98"/>
      <c r="I6" s="96"/>
      <c r="J6" s="51"/>
      <c r="K6" s="98"/>
      <c r="L6" s="96"/>
      <c r="M6" s="51"/>
      <c r="N6" s="98"/>
      <c r="O6" s="96"/>
      <c r="P6" s="51"/>
      <c r="Q6" s="98"/>
      <c r="R6" s="96"/>
      <c r="S6" s="51"/>
      <c r="T6" s="98"/>
      <c r="U6" s="96"/>
      <c r="V6" s="51"/>
      <c r="W6" s="98"/>
      <c r="X6" s="96"/>
      <c r="Y6" s="51"/>
      <c r="Z6" s="98"/>
      <c r="AA6" s="96"/>
      <c r="AB6" s="51"/>
      <c r="AC6" s="98"/>
      <c r="AD6" s="96"/>
      <c r="AE6" s="51"/>
      <c r="AF6" s="98"/>
      <c r="AG6" s="96"/>
      <c r="AH6" s="51"/>
      <c r="AI6" s="98"/>
      <c r="AJ6" s="96"/>
      <c r="AK6" s="51"/>
      <c r="AL6" s="98"/>
      <c r="AM6" s="96"/>
      <c r="AN6" s="51"/>
      <c r="AO6" s="98"/>
      <c r="AP6" s="96"/>
      <c r="AQ6" s="51"/>
      <c r="AR6" s="98"/>
      <c r="AS6" s="96"/>
      <c r="AT6" s="51"/>
      <c r="AU6" s="98"/>
      <c r="AV6" s="96"/>
      <c r="AW6" s="37"/>
      <c r="AX6" s="38"/>
      <c r="AY6" s="238">
        <f>AZ6+BA6+BB6</f>
        <v>0</v>
      </c>
      <c r="AZ6" s="240"/>
      <c r="BA6" s="209"/>
      <c r="BB6" s="209"/>
      <c r="BC6" s="209">
        <f>+F6+I6+L6+O6+R6+U6+X6+AA6+AD6+AG6+AJ6+AP6+AM6+AV6+AS6</f>
        <v>0</v>
      </c>
      <c r="BD6" s="209">
        <f>+H6+K6+N6+Q6+T6+W6+Z6+AC6+AF6+AI6+AL6+AR6+AO6+AX6+AU6</f>
        <v>0</v>
      </c>
      <c r="BE6" s="242">
        <f>+BC6-BD6</f>
        <v>0</v>
      </c>
      <c r="BF6" s="244">
        <f>+(AZ6*3)+(BA6*1)</f>
        <v>0</v>
      </c>
      <c r="BG6" s="246">
        <v>6</v>
      </c>
      <c r="BH6" s="29"/>
      <c r="BI6" s="29"/>
      <c r="BJ6" s="31">
        <v>2</v>
      </c>
    </row>
    <row r="7" spans="1:62" ht="13.5" customHeight="1">
      <c r="A7" s="29"/>
      <c r="B7" s="212"/>
      <c r="C7" s="235"/>
      <c r="D7" s="236"/>
      <c r="E7" s="237"/>
      <c r="F7" s="92"/>
      <c r="G7" s="93"/>
      <c r="H7" s="94"/>
      <c r="I7" s="92"/>
      <c r="J7" s="93"/>
      <c r="K7" s="94"/>
      <c r="L7" s="92"/>
      <c r="M7" s="93"/>
      <c r="N7" s="94"/>
      <c r="O7" s="92"/>
      <c r="P7" s="93"/>
      <c r="Q7" s="94"/>
      <c r="R7" s="92"/>
      <c r="S7" s="93"/>
      <c r="T7" s="94"/>
      <c r="U7" s="92"/>
      <c r="V7" s="93"/>
      <c r="W7" s="94"/>
      <c r="X7" s="92"/>
      <c r="Y7" s="93"/>
      <c r="Z7" s="94"/>
      <c r="AA7" s="92"/>
      <c r="AB7" s="93"/>
      <c r="AC7" s="94"/>
      <c r="AD7" s="92"/>
      <c r="AE7" s="93"/>
      <c r="AF7" s="94"/>
      <c r="AG7" s="92"/>
      <c r="AH7" s="93"/>
      <c r="AI7" s="94"/>
      <c r="AJ7" s="92"/>
      <c r="AK7" s="93"/>
      <c r="AL7" s="94"/>
      <c r="AM7" s="92"/>
      <c r="AN7" s="93"/>
      <c r="AO7" s="94"/>
      <c r="AP7" s="92"/>
      <c r="AQ7" s="93"/>
      <c r="AR7" s="94"/>
      <c r="AS7" s="92"/>
      <c r="AT7" s="93"/>
      <c r="AU7" s="94"/>
      <c r="AV7" s="92"/>
      <c r="AW7" s="16"/>
      <c r="AX7" s="43"/>
      <c r="AY7" s="239"/>
      <c r="AZ7" s="241"/>
      <c r="BA7" s="210"/>
      <c r="BB7" s="210"/>
      <c r="BC7" s="210"/>
      <c r="BD7" s="210"/>
      <c r="BE7" s="243"/>
      <c r="BF7" s="245"/>
      <c r="BG7" s="247"/>
      <c r="BH7" s="29"/>
      <c r="BI7" s="29"/>
      <c r="BJ7" s="31">
        <v>3</v>
      </c>
    </row>
    <row r="8" spans="1:62" ht="13.5" customHeight="1">
      <c r="A8" s="29"/>
      <c r="B8" s="209" t="s">
        <v>63</v>
      </c>
      <c r="C8" s="96"/>
      <c r="D8" s="51"/>
      <c r="E8" s="98"/>
      <c r="F8" s="248"/>
      <c r="G8" s="249"/>
      <c r="H8" s="250"/>
      <c r="I8" s="96"/>
      <c r="J8" s="51"/>
      <c r="K8" s="98"/>
      <c r="L8" s="96"/>
      <c r="M8" s="51"/>
      <c r="N8" s="98"/>
      <c r="O8" s="96"/>
      <c r="P8" s="51"/>
      <c r="Q8" s="98"/>
      <c r="R8" s="96"/>
      <c r="S8" s="51"/>
      <c r="T8" s="98"/>
      <c r="U8" s="96"/>
      <c r="V8" s="51"/>
      <c r="W8" s="98"/>
      <c r="X8" s="96"/>
      <c r="Y8" s="51"/>
      <c r="Z8" s="98"/>
      <c r="AA8" s="96"/>
      <c r="AB8" s="51"/>
      <c r="AC8" s="98"/>
      <c r="AD8" s="96"/>
      <c r="AE8" s="51"/>
      <c r="AF8" s="98"/>
      <c r="AG8" s="96"/>
      <c r="AH8" s="51"/>
      <c r="AI8" s="98"/>
      <c r="AJ8" s="96"/>
      <c r="AK8" s="51"/>
      <c r="AL8" s="98"/>
      <c r="AM8" s="96"/>
      <c r="AN8" s="51"/>
      <c r="AO8" s="98"/>
      <c r="AP8" s="97"/>
      <c r="AQ8" s="51"/>
      <c r="AR8" s="98"/>
      <c r="AS8" s="97"/>
      <c r="AT8" s="51"/>
      <c r="AU8" s="98"/>
      <c r="AV8" s="96"/>
      <c r="AW8" s="37"/>
      <c r="AX8" s="38"/>
      <c r="AY8" s="238">
        <f>AZ8+BA8+BB8</f>
        <v>0</v>
      </c>
      <c r="AZ8" s="240"/>
      <c r="BA8" s="209"/>
      <c r="BB8" s="209"/>
      <c r="BC8" s="209">
        <f>+F8+I8+L8+O8+R8+U8+X8+AA8+AD8+AG8+AJ8+AP8+AM8+AV8+AS8</f>
        <v>0</v>
      </c>
      <c r="BD8" s="209">
        <f>+H8+K8+N8+Q8+T8+W8+Z8+AC8+AF8+AI8+AL8+AR8+AO8+AX8+AU8</f>
        <v>0</v>
      </c>
      <c r="BE8" s="242">
        <f>+BC8-BD8</f>
        <v>0</v>
      </c>
      <c r="BF8" s="244">
        <f>+(AZ8*3)+(BA8*1)</f>
        <v>0</v>
      </c>
      <c r="BG8" s="246">
        <v>4</v>
      </c>
      <c r="BH8" s="29"/>
      <c r="BI8" s="29"/>
      <c r="BJ8" s="31">
        <v>4</v>
      </c>
    </row>
    <row r="9" spans="1:62" ht="13.5" customHeight="1">
      <c r="A9" s="29"/>
      <c r="B9" s="210"/>
      <c r="C9" s="92"/>
      <c r="D9" s="93"/>
      <c r="E9" s="94"/>
      <c r="F9" s="251"/>
      <c r="G9" s="252"/>
      <c r="H9" s="253"/>
      <c r="I9" s="92"/>
      <c r="J9" s="93"/>
      <c r="K9" s="94"/>
      <c r="L9" s="92"/>
      <c r="M9" s="93"/>
      <c r="N9" s="94"/>
      <c r="O9" s="92"/>
      <c r="P9" s="93"/>
      <c r="Q9" s="94"/>
      <c r="R9" s="92"/>
      <c r="S9" s="93"/>
      <c r="T9" s="94"/>
      <c r="U9" s="92"/>
      <c r="V9" s="93"/>
      <c r="W9" s="94"/>
      <c r="X9" s="92"/>
      <c r="Y9" s="93"/>
      <c r="Z9" s="94"/>
      <c r="AA9" s="92"/>
      <c r="AB9" s="93"/>
      <c r="AC9" s="94"/>
      <c r="AD9" s="92"/>
      <c r="AE9" s="93"/>
      <c r="AF9" s="94"/>
      <c r="AG9" s="92"/>
      <c r="AH9" s="93"/>
      <c r="AI9" s="94"/>
      <c r="AJ9" s="92"/>
      <c r="AK9" s="93"/>
      <c r="AL9" s="94"/>
      <c r="AM9" s="92"/>
      <c r="AN9" s="93"/>
      <c r="AO9" s="94"/>
      <c r="AP9" s="93"/>
      <c r="AQ9" s="93"/>
      <c r="AR9" s="94"/>
      <c r="AS9" s="93"/>
      <c r="AT9" s="93"/>
      <c r="AU9" s="94"/>
      <c r="AV9" s="92"/>
      <c r="AW9" s="16"/>
      <c r="AX9" s="43"/>
      <c r="AY9" s="239"/>
      <c r="AZ9" s="241"/>
      <c r="BA9" s="210"/>
      <c r="BB9" s="210"/>
      <c r="BC9" s="210"/>
      <c r="BD9" s="210"/>
      <c r="BE9" s="243"/>
      <c r="BF9" s="245"/>
      <c r="BG9" s="247"/>
      <c r="BH9" s="29"/>
      <c r="BI9" s="29"/>
      <c r="BJ9" s="31">
        <v>5</v>
      </c>
    </row>
    <row r="10" spans="1:62" ht="13.5" customHeight="1">
      <c r="A10" s="29"/>
      <c r="B10" s="209" t="s">
        <v>83</v>
      </c>
      <c r="C10" s="96"/>
      <c r="D10" s="51"/>
      <c r="E10" s="98"/>
      <c r="F10" s="96"/>
      <c r="G10" s="51"/>
      <c r="H10" s="98"/>
      <c r="I10" s="248"/>
      <c r="J10" s="249"/>
      <c r="K10" s="250"/>
      <c r="L10" s="96"/>
      <c r="M10" s="51"/>
      <c r="N10" s="98"/>
      <c r="O10" s="96"/>
      <c r="P10" s="51"/>
      <c r="Q10" s="98"/>
      <c r="R10" s="96"/>
      <c r="S10" s="51"/>
      <c r="T10" s="98"/>
      <c r="U10" s="96"/>
      <c r="V10" s="51"/>
      <c r="W10" s="98"/>
      <c r="X10" s="96"/>
      <c r="Y10" s="51"/>
      <c r="Z10" s="98"/>
      <c r="AA10" s="96"/>
      <c r="AB10" s="51"/>
      <c r="AC10" s="98"/>
      <c r="AD10" s="96"/>
      <c r="AE10" s="51"/>
      <c r="AF10" s="98"/>
      <c r="AG10" s="96"/>
      <c r="AH10" s="51"/>
      <c r="AI10" s="98"/>
      <c r="AJ10" s="96"/>
      <c r="AK10" s="51"/>
      <c r="AL10" s="98"/>
      <c r="AM10" s="96"/>
      <c r="AN10" s="51"/>
      <c r="AO10" s="98"/>
      <c r="AP10" s="97"/>
      <c r="AQ10" s="51"/>
      <c r="AR10" s="98"/>
      <c r="AS10" s="97"/>
      <c r="AT10" s="51"/>
      <c r="AU10" s="98"/>
      <c r="AV10" s="96"/>
      <c r="AW10" s="37"/>
      <c r="AX10" s="38"/>
      <c r="AY10" s="238">
        <f>AZ10+BA10+BB10</f>
        <v>0</v>
      </c>
      <c r="AZ10" s="240"/>
      <c r="BA10" s="209"/>
      <c r="BB10" s="209"/>
      <c r="BC10" s="209">
        <f>+F10+I10+L10+O10+R10+U10+X10+AA10+AD10+AG10+AJ10+AP10+AM10+AV10+AS10</f>
        <v>0</v>
      </c>
      <c r="BD10" s="209">
        <f>+H10+K10+N10+Q10+T10+W10+Z10+AC10+AF10+AI10+AL10+AR10+AO10+AX10+AU10</f>
        <v>0</v>
      </c>
      <c r="BE10" s="242">
        <f>+BC10-BD10</f>
        <v>0</v>
      </c>
      <c r="BF10" s="244">
        <f>+(AZ10*3)+(BA10*1)</f>
        <v>0</v>
      </c>
      <c r="BG10" s="246">
        <v>3</v>
      </c>
      <c r="BH10" s="29"/>
      <c r="BI10" s="29"/>
      <c r="BJ10" s="31">
        <v>6</v>
      </c>
    </row>
    <row r="11" spans="1:62" ht="13.5" customHeight="1">
      <c r="A11" s="29"/>
      <c r="B11" s="210"/>
      <c r="C11" s="92"/>
      <c r="D11" s="93"/>
      <c r="E11" s="94"/>
      <c r="F11" s="92"/>
      <c r="G11" s="93"/>
      <c r="H11" s="94"/>
      <c r="I11" s="251"/>
      <c r="J11" s="252"/>
      <c r="K11" s="253"/>
      <c r="L11" s="92"/>
      <c r="M11" s="93"/>
      <c r="N11" s="94"/>
      <c r="O11" s="92"/>
      <c r="P11" s="93"/>
      <c r="Q11" s="94"/>
      <c r="R11" s="92"/>
      <c r="S11" s="93"/>
      <c r="T11" s="94"/>
      <c r="U11" s="92"/>
      <c r="V11" s="93"/>
      <c r="W11" s="94"/>
      <c r="X11" s="92"/>
      <c r="Y11" s="93"/>
      <c r="Z11" s="94"/>
      <c r="AA11" s="92"/>
      <c r="AB11" s="93"/>
      <c r="AC11" s="94"/>
      <c r="AD11" s="92"/>
      <c r="AE11" s="93"/>
      <c r="AF11" s="94"/>
      <c r="AG11" s="92"/>
      <c r="AH11" s="93"/>
      <c r="AI11" s="94"/>
      <c r="AJ11" s="92"/>
      <c r="AK11" s="93"/>
      <c r="AL11" s="94"/>
      <c r="AM11" s="92"/>
      <c r="AN11" s="93"/>
      <c r="AO11" s="94"/>
      <c r="AP11" s="92"/>
      <c r="AQ11" s="93"/>
      <c r="AR11" s="94"/>
      <c r="AS11" s="92"/>
      <c r="AT11" s="93"/>
      <c r="AU11" s="94"/>
      <c r="AV11" s="92"/>
      <c r="AW11" s="16"/>
      <c r="AX11" s="43"/>
      <c r="AY11" s="239"/>
      <c r="AZ11" s="241"/>
      <c r="BA11" s="210"/>
      <c r="BB11" s="210"/>
      <c r="BC11" s="210"/>
      <c r="BD11" s="210"/>
      <c r="BE11" s="243"/>
      <c r="BF11" s="245"/>
      <c r="BG11" s="247"/>
      <c r="BH11" s="29"/>
      <c r="BI11" s="29"/>
      <c r="BJ11" s="31">
        <v>7</v>
      </c>
    </row>
    <row r="12" spans="1:62" ht="13.5" customHeight="1">
      <c r="A12" s="29"/>
      <c r="B12" s="213" t="s">
        <v>20</v>
      </c>
      <c r="C12" s="96"/>
      <c r="D12" s="51"/>
      <c r="E12" s="98"/>
      <c r="F12" s="96"/>
      <c r="G12" s="51"/>
      <c r="H12" s="98"/>
      <c r="I12" s="96"/>
      <c r="J12" s="51"/>
      <c r="K12" s="98"/>
      <c r="L12" s="248"/>
      <c r="M12" s="249"/>
      <c r="N12" s="250"/>
      <c r="O12" s="96"/>
      <c r="P12" s="51"/>
      <c r="Q12" s="98"/>
      <c r="R12" s="96"/>
      <c r="S12" s="51"/>
      <c r="T12" s="98"/>
      <c r="U12" s="96"/>
      <c r="V12" s="51"/>
      <c r="W12" s="98"/>
      <c r="X12" s="96"/>
      <c r="Y12" s="51"/>
      <c r="Z12" s="98"/>
      <c r="AA12" s="96"/>
      <c r="AB12" s="51"/>
      <c r="AC12" s="98"/>
      <c r="AD12" s="96"/>
      <c r="AE12" s="51"/>
      <c r="AF12" s="98"/>
      <c r="AG12" s="96"/>
      <c r="AH12" s="51"/>
      <c r="AI12" s="98"/>
      <c r="AJ12" s="96"/>
      <c r="AK12" s="51"/>
      <c r="AL12" s="98"/>
      <c r="AM12" s="96"/>
      <c r="AN12" s="51"/>
      <c r="AO12" s="98"/>
      <c r="AP12" s="96"/>
      <c r="AQ12" s="51"/>
      <c r="AR12" s="98"/>
      <c r="AS12" s="96"/>
      <c r="AT12" s="51"/>
      <c r="AU12" s="98"/>
      <c r="AV12" s="96"/>
      <c r="AW12" s="37"/>
      <c r="AX12" s="38"/>
      <c r="AY12" s="238">
        <f>AZ12+BA12+BB12</f>
        <v>0</v>
      </c>
      <c r="AZ12" s="240"/>
      <c r="BA12" s="209"/>
      <c r="BB12" s="209"/>
      <c r="BC12" s="209">
        <f>+F12+I12+L12+O12+R12+U12+X12+AA12+AD12+AG12+AJ12+AP12+AM12+AV12+AS12</f>
        <v>0</v>
      </c>
      <c r="BD12" s="209">
        <f>+H12+K12+N12+Q12+T12+W12+Z12+AC12+AF12+AI12+AL12+AR12+AO12+AX12+AU12</f>
        <v>0</v>
      </c>
      <c r="BE12" s="242">
        <f>+BC12-BD12</f>
        <v>0</v>
      </c>
      <c r="BF12" s="244">
        <f>+(AZ12*3)+(BA12*1)</f>
        <v>0</v>
      </c>
      <c r="BG12" s="246">
        <v>8</v>
      </c>
      <c r="BH12" s="29"/>
      <c r="BI12" s="29"/>
      <c r="BJ12" s="31">
        <v>8</v>
      </c>
    </row>
    <row r="13" spans="1:62" ht="13.5" customHeight="1">
      <c r="A13" s="29"/>
      <c r="B13" s="214"/>
      <c r="C13" s="92"/>
      <c r="D13" s="93"/>
      <c r="E13" s="94"/>
      <c r="F13" s="92"/>
      <c r="G13" s="93"/>
      <c r="H13" s="94"/>
      <c r="I13" s="92"/>
      <c r="J13" s="93"/>
      <c r="K13" s="94"/>
      <c r="L13" s="251"/>
      <c r="M13" s="252"/>
      <c r="N13" s="253"/>
      <c r="O13" s="92"/>
      <c r="P13" s="93"/>
      <c r="Q13" s="94"/>
      <c r="R13" s="92"/>
      <c r="S13" s="93"/>
      <c r="T13" s="94"/>
      <c r="U13" s="92"/>
      <c r="V13" s="93"/>
      <c r="W13" s="94"/>
      <c r="X13" s="92"/>
      <c r="Y13" s="93"/>
      <c r="Z13" s="94"/>
      <c r="AA13" s="92"/>
      <c r="AB13" s="93"/>
      <c r="AC13" s="94"/>
      <c r="AD13" s="92"/>
      <c r="AE13" s="93"/>
      <c r="AF13" s="94"/>
      <c r="AG13" s="92"/>
      <c r="AH13" s="93"/>
      <c r="AI13" s="94"/>
      <c r="AJ13" s="92"/>
      <c r="AK13" s="93"/>
      <c r="AL13" s="94"/>
      <c r="AM13" s="92"/>
      <c r="AN13" s="93"/>
      <c r="AO13" s="94"/>
      <c r="AP13" s="92"/>
      <c r="AQ13" s="93"/>
      <c r="AR13" s="94"/>
      <c r="AS13" s="92"/>
      <c r="AT13" s="93"/>
      <c r="AU13" s="94"/>
      <c r="AV13" s="92"/>
      <c r="AW13" s="16"/>
      <c r="AX13" s="43"/>
      <c r="AY13" s="239"/>
      <c r="AZ13" s="241"/>
      <c r="BA13" s="210"/>
      <c r="BB13" s="210"/>
      <c r="BC13" s="210"/>
      <c r="BD13" s="210"/>
      <c r="BE13" s="243"/>
      <c r="BF13" s="245"/>
      <c r="BG13" s="247"/>
      <c r="BH13" s="29"/>
      <c r="BI13" s="29"/>
      <c r="BJ13" s="31">
        <v>9</v>
      </c>
    </row>
    <row r="14" spans="1:62" ht="13.5" customHeight="1">
      <c r="A14" s="29"/>
      <c r="B14" s="209" t="s">
        <v>72</v>
      </c>
      <c r="C14" s="96"/>
      <c r="D14" s="51"/>
      <c r="E14" s="98"/>
      <c r="F14" s="96"/>
      <c r="G14" s="51"/>
      <c r="H14" s="98"/>
      <c r="I14" s="96"/>
      <c r="J14" s="51"/>
      <c r="K14" s="98"/>
      <c r="L14" s="96"/>
      <c r="M14" s="51"/>
      <c r="N14" s="98"/>
      <c r="O14" s="248"/>
      <c r="P14" s="249"/>
      <c r="Q14" s="250"/>
      <c r="R14" s="96"/>
      <c r="S14" s="51"/>
      <c r="T14" s="98"/>
      <c r="U14" s="97"/>
      <c r="V14" s="51"/>
      <c r="W14" s="98"/>
      <c r="X14" s="96"/>
      <c r="Y14" s="51"/>
      <c r="Z14" s="98"/>
      <c r="AA14" s="96"/>
      <c r="AB14" s="51"/>
      <c r="AC14" s="98"/>
      <c r="AD14" s="96"/>
      <c r="AE14" s="51"/>
      <c r="AF14" s="98"/>
      <c r="AG14" s="96"/>
      <c r="AH14" s="51"/>
      <c r="AI14" s="98"/>
      <c r="AJ14" s="96"/>
      <c r="AK14" s="51"/>
      <c r="AL14" s="98"/>
      <c r="AM14" s="96"/>
      <c r="AN14" s="51"/>
      <c r="AO14" s="98"/>
      <c r="AP14" s="97"/>
      <c r="AQ14" s="51"/>
      <c r="AR14" s="98"/>
      <c r="AS14" s="97"/>
      <c r="AT14" s="51"/>
      <c r="AU14" s="98"/>
      <c r="AV14" s="97"/>
      <c r="AW14" s="37"/>
      <c r="AX14" s="38"/>
      <c r="AY14" s="238">
        <f>AZ14+BA14+BB14</f>
        <v>0</v>
      </c>
      <c r="AZ14" s="240"/>
      <c r="BA14" s="209"/>
      <c r="BB14" s="209"/>
      <c r="BC14" s="209">
        <f>+F14+I14+L14+O14+R14+U14+X14+AA14+AD14+AG14+AJ14+AP14+AM14+AV14+AS14</f>
        <v>0</v>
      </c>
      <c r="BD14" s="209">
        <f>+H14+K14+N14+Q14+T14+W14+Z14+AC14+AF14+AI14+AL14+AR14+AO14+AX14+AU14</f>
        <v>0</v>
      </c>
      <c r="BE14" s="242">
        <f>+BC14-BD14</f>
        <v>0</v>
      </c>
      <c r="BF14" s="244">
        <f>+(AZ14*3)+(BA14*1)</f>
        <v>0</v>
      </c>
      <c r="BG14" s="246">
        <v>11</v>
      </c>
      <c r="BH14" s="29"/>
      <c r="BI14" s="29"/>
      <c r="BJ14" s="31">
        <v>10</v>
      </c>
    </row>
    <row r="15" spans="1:62" ht="13.5" customHeight="1">
      <c r="A15" s="29"/>
      <c r="B15" s="210"/>
      <c r="C15" s="92"/>
      <c r="D15" s="93"/>
      <c r="E15" s="94"/>
      <c r="F15" s="92"/>
      <c r="G15" s="93"/>
      <c r="H15" s="94"/>
      <c r="I15" s="92"/>
      <c r="J15" s="93"/>
      <c r="K15" s="94"/>
      <c r="L15" s="92"/>
      <c r="M15" s="93"/>
      <c r="N15" s="94"/>
      <c r="O15" s="251"/>
      <c r="P15" s="252"/>
      <c r="Q15" s="253"/>
      <c r="R15" s="92"/>
      <c r="S15" s="93"/>
      <c r="T15" s="94"/>
      <c r="U15" s="92"/>
      <c r="V15" s="93"/>
      <c r="W15" s="94"/>
      <c r="X15" s="92"/>
      <c r="Y15" s="93"/>
      <c r="Z15" s="94"/>
      <c r="AA15" s="92"/>
      <c r="AB15" s="93"/>
      <c r="AC15" s="94"/>
      <c r="AD15" s="92"/>
      <c r="AE15" s="93"/>
      <c r="AF15" s="94"/>
      <c r="AG15" s="92"/>
      <c r="AH15" s="93"/>
      <c r="AI15" s="94"/>
      <c r="AJ15" s="92"/>
      <c r="AK15" s="93"/>
      <c r="AL15" s="94"/>
      <c r="AM15" s="92"/>
      <c r="AN15" s="93"/>
      <c r="AO15" s="94"/>
      <c r="AP15" s="93"/>
      <c r="AQ15" s="93"/>
      <c r="AR15" s="94"/>
      <c r="AS15" s="93"/>
      <c r="AT15" s="93"/>
      <c r="AU15" s="94"/>
      <c r="AV15" s="93"/>
      <c r="AW15" s="16"/>
      <c r="AX15" s="43"/>
      <c r="AY15" s="239"/>
      <c r="AZ15" s="241"/>
      <c r="BA15" s="210"/>
      <c r="BB15" s="210"/>
      <c r="BC15" s="210"/>
      <c r="BD15" s="210"/>
      <c r="BE15" s="243"/>
      <c r="BF15" s="245"/>
      <c r="BG15" s="247"/>
      <c r="BH15" s="29"/>
      <c r="BI15" s="29"/>
      <c r="BJ15" s="31">
        <v>11</v>
      </c>
    </row>
    <row r="16" spans="1:62" ht="13.5" customHeight="1">
      <c r="A16" s="29"/>
      <c r="B16" s="209" t="s">
        <v>84</v>
      </c>
      <c r="C16" s="96"/>
      <c r="D16" s="51"/>
      <c r="E16" s="98"/>
      <c r="F16" s="96"/>
      <c r="G16" s="51"/>
      <c r="H16" s="98"/>
      <c r="I16" s="96"/>
      <c r="J16" s="51"/>
      <c r="K16" s="98"/>
      <c r="L16" s="96"/>
      <c r="M16" s="51"/>
      <c r="N16" s="98"/>
      <c r="O16" s="96"/>
      <c r="P16" s="51"/>
      <c r="Q16" s="98"/>
      <c r="R16" s="248"/>
      <c r="S16" s="249"/>
      <c r="T16" s="250"/>
      <c r="U16" s="97"/>
      <c r="V16" s="51"/>
      <c r="W16" s="102"/>
      <c r="X16" s="96"/>
      <c r="Y16" s="51"/>
      <c r="Z16" s="98"/>
      <c r="AA16" s="96"/>
      <c r="AB16" s="51"/>
      <c r="AC16" s="98"/>
      <c r="AD16" s="96"/>
      <c r="AE16" s="51"/>
      <c r="AF16" s="98"/>
      <c r="AG16" s="96"/>
      <c r="AH16" s="51"/>
      <c r="AI16" s="98"/>
      <c r="AJ16" s="96"/>
      <c r="AK16" s="51"/>
      <c r="AL16" s="98"/>
      <c r="AM16" s="96"/>
      <c r="AN16" s="51"/>
      <c r="AO16" s="98"/>
      <c r="AP16" s="97"/>
      <c r="AQ16" s="51"/>
      <c r="AR16" s="98"/>
      <c r="AS16" s="97"/>
      <c r="AT16" s="51"/>
      <c r="AU16" s="98"/>
      <c r="AV16" s="96"/>
      <c r="AW16" s="37"/>
      <c r="AX16" s="38"/>
      <c r="AY16" s="238">
        <f>AZ16+BA16+BB16</f>
        <v>0</v>
      </c>
      <c r="AZ16" s="240"/>
      <c r="BA16" s="209"/>
      <c r="BB16" s="209"/>
      <c r="BC16" s="209">
        <f>+F16+I16+L16+O16+R16+U16+X16+AA16+AD16+AG16+AJ16+AP16+AM16+AV16+AS16</f>
        <v>0</v>
      </c>
      <c r="BD16" s="209">
        <f>+H16+K16+N16+Q16+T16+W16+Z16+AC16+AF16+AI16+AL16+AR16+AO16+AX16+AU16</f>
        <v>0</v>
      </c>
      <c r="BE16" s="242">
        <f>+BC16-BD16</f>
        <v>0</v>
      </c>
      <c r="BF16" s="244">
        <f>+(AZ16*3)+(BA16*1)</f>
        <v>0</v>
      </c>
      <c r="BG16" s="246">
        <v>10</v>
      </c>
      <c r="BH16" s="29"/>
      <c r="BI16" s="29"/>
      <c r="BJ16" s="31">
        <v>12</v>
      </c>
    </row>
    <row r="17" spans="1:62" ht="13.5" customHeight="1">
      <c r="A17" s="29"/>
      <c r="B17" s="210"/>
      <c r="C17" s="92"/>
      <c r="D17" s="93"/>
      <c r="E17" s="94"/>
      <c r="F17" s="92"/>
      <c r="G17" s="93"/>
      <c r="H17" s="94"/>
      <c r="I17" s="92"/>
      <c r="J17" s="93"/>
      <c r="K17" s="94"/>
      <c r="L17" s="92"/>
      <c r="M17" s="93"/>
      <c r="N17" s="94"/>
      <c r="O17" s="92"/>
      <c r="P17" s="93"/>
      <c r="Q17" s="94"/>
      <c r="R17" s="251"/>
      <c r="S17" s="252"/>
      <c r="T17" s="253"/>
      <c r="U17" s="93"/>
      <c r="V17" s="93"/>
      <c r="W17" s="94"/>
      <c r="X17" s="92"/>
      <c r="Y17" s="93"/>
      <c r="Z17" s="94"/>
      <c r="AA17" s="92"/>
      <c r="AB17" s="93"/>
      <c r="AC17" s="94"/>
      <c r="AD17" s="92"/>
      <c r="AE17" s="93"/>
      <c r="AF17" s="94"/>
      <c r="AG17" s="92"/>
      <c r="AH17" s="93"/>
      <c r="AI17" s="94"/>
      <c r="AJ17" s="92"/>
      <c r="AK17" s="93"/>
      <c r="AL17" s="94"/>
      <c r="AM17" s="92"/>
      <c r="AN17" s="93"/>
      <c r="AO17" s="94"/>
      <c r="AP17" s="93"/>
      <c r="AQ17" s="93"/>
      <c r="AR17" s="94"/>
      <c r="AS17" s="93"/>
      <c r="AT17" s="93"/>
      <c r="AU17" s="94"/>
      <c r="AV17" s="92"/>
      <c r="AW17" s="16"/>
      <c r="AX17" s="43"/>
      <c r="AY17" s="239"/>
      <c r="AZ17" s="241"/>
      <c r="BA17" s="210"/>
      <c r="BB17" s="210"/>
      <c r="BC17" s="210"/>
      <c r="BD17" s="210"/>
      <c r="BE17" s="243"/>
      <c r="BF17" s="245"/>
      <c r="BG17" s="247"/>
      <c r="BH17" s="29"/>
      <c r="BI17" s="29"/>
      <c r="BJ17" s="31">
        <v>13</v>
      </c>
    </row>
    <row r="18" spans="1:62" ht="13.5" customHeight="1">
      <c r="A18" s="29"/>
      <c r="B18" s="209" t="s">
        <v>85</v>
      </c>
      <c r="C18" s="96"/>
      <c r="D18" s="51"/>
      <c r="E18" s="98"/>
      <c r="F18" s="96"/>
      <c r="G18" s="51"/>
      <c r="H18" s="98"/>
      <c r="I18" s="96"/>
      <c r="J18" s="51"/>
      <c r="K18" s="98"/>
      <c r="L18" s="96"/>
      <c r="M18" s="51"/>
      <c r="N18" s="98"/>
      <c r="O18" s="96"/>
      <c r="P18" s="51"/>
      <c r="Q18" s="98"/>
      <c r="R18" s="103"/>
      <c r="S18" s="51"/>
      <c r="T18" s="98"/>
      <c r="U18" s="248"/>
      <c r="V18" s="249"/>
      <c r="W18" s="250"/>
      <c r="X18" s="96"/>
      <c r="Y18" s="51"/>
      <c r="Z18" s="98"/>
      <c r="AA18" s="97"/>
      <c r="AB18" s="51"/>
      <c r="AC18" s="98"/>
      <c r="AD18" s="96"/>
      <c r="AE18" s="51"/>
      <c r="AF18" s="98"/>
      <c r="AG18" s="96"/>
      <c r="AH18" s="51"/>
      <c r="AI18" s="98"/>
      <c r="AJ18" s="96"/>
      <c r="AK18" s="51"/>
      <c r="AL18" s="98"/>
      <c r="AM18" s="96"/>
      <c r="AN18" s="51"/>
      <c r="AO18" s="98"/>
      <c r="AP18" s="97"/>
      <c r="AQ18" s="51"/>
      <c r="AR18" s="98"/>
      <c r="AS18" s="97"/>
      <c r="AT18" s="51"/>
      <c r="AU18" s="98"/>
      <c r="AV18" s="97"/>
      <c r="AW18" s="37"/>
      <c r="AX18" s="38"/>
      <c r="AY18" s="238">
        <f>AZ18+BA18+BB18</f>
        <v>0</v>
      </c>
      <c r="AZ18" s="240"/>
      <c r="BA18" s="209"/>
      <c r="BB18" s="209"/>
      <c r="BC18" s="209">
        <f>+F18+I18+L18+O18+R18+U18+X18+AA18+AD18+AG18+AJ18+AP18+AM18+AV18+AS18</f>
        <v>0</v>
      </c>
      <c r="BD18" s="209">
        <f>+H18+K18+N18+Q18+T18+W18+Z18+AC18+AF18+AI18+AL18+AR18+AO18+AX18+AU18</f>
        <v>0</v>
      </c>
      <c r="BE18" s="242">
        <f>+BC18-BD18</f>
        <v>0</v>
      </c>
      <c r="BF18" s="244">
        <f>+(AZ18*3)+(BA18*1)</f>
        <v>0</v>
      </c>
      <c r="BG18" s="246">
        <v>1</v>
      </c>
      <c r="BH18" s="29"/>
      <c r="BI18" s="29"/>
      <c r="BJ18" s="31">
        <v>14</v>
      </c>
    </row>
    <row r="19" spans="1:62" ht="13.5" customHeight="1">
      <c r="A19" s="29"/>
      <c r="B19" s="210"/>
      <c r="C19" s="92"/>
      <c r="D19" s="93"/>
      <c r="E19" s="94"/>
      <c r="F19" s="92"/>
      <c r="G19" s="93"/>
      <c r="H19" s="94"/>
      <c r="I19" s="92"/>
      <c r="J19" s="93"/>
      <c r="K19" s="94"/>
      <c r="L19" s="92"/>
      <c r="M19" s="93"/>
      <c r="N19" s="94"/>
      <c r="O19" s="92"/>
      <c r="P19" s="93"/>
      <c r="Q19" s="94"/>
      <c r="R19" s="92"/>
      <c r="S19" s="93"/>
      <c r="T19" s="94"/>
      <c r="U19" s="251"/>
      <c r="V19" s="252"/>
      <c r="W19" s="253"/>
      <c r="X19" s="92"/>
      <c r="Y19" s="93"/>
      <c r="Z19" s="94"/>
      <c r="AA19" s="92"/>
      <c r="AB19" s="93"/>
      <c r="AC19" s="94"/>
      <c r="AD19" s="92"/>
      <c r="AE19" s="93"/>
      <c r="AF19" s="94"/>
      <c r="AG19" s="92"/>
      <c r="AH19" s="93"/>
      <c r="AI19" s="94"/>
      <c r="AJ19" s="92"/>
      <c r="AK19" s="93"/>
      <c r="AL19" s="94"/>
      <c r="AM19" s="92"/>
      <c r="AN19" s="93"/>
      <c r="AO19" s="94"/>
      <c r="AP19" s="93"/>
      <c r="AQ19" s="93"/>
      <c r="AR19" s="94"/>
      <c r="AS19" s="93"/>
      <c r="AT19" s="93"/>
      <c r="AU19" s="94"/>
      <c r="AV19" s="93"/>
      <c r="AW19" s="16"/>
      <c r="AX19" s="43"/>
      <c r="AY19" s="239"/>
      <c r="AZ19" s="241"/>
      <c r="BA19" s="210"/>
      <c r="BB19" s="210"/>
      <c r="BC19" s="210"/>
      <c r="BD19" s="210"/>
      <c r="BE19" s="243"/>
      <c r="BF19" s="245"/>
      <c r="BG19" s="247"/>
      <c r="BH19" s="29"/>
      <c r="BI19" s="29"/>
      <c r="BJ19" s="31"/>
    </row>
    <row r="20" spans="1:62" ht="13.5" customHeight="1">
      <c r="A20" s="29"/>
      <c r="B20" s="209" t="s">
        <v>45</v>
      </c>
      <c r="C20" s="96"/>
      <c r="D20" s="51"/>
      <c r="E20" s="98"/>
      <c r="F20" s="96"/>
      <c r="G20" s="51"/>
      <c r="H20" s="98"/>
      <c r="I20" s="96"/>
      <c r="J20" s="51"/>
      <c r="K20" s="98"/>
      <c r="L20" s="96"/>
      <c r="M20" s="51"/>
      <c r="N20" s="98"/>
      <c r="O20" s="96"/>
      <c r="P20" s="51"/>
      <c r="Q20" s="98"/>
      <c r="R20" s="96"/>
      <c r="S20" s="51"/>
      <c r="T20" s="98"/>
      <c r="U20" s="96"/>
      <c r="V20" s="51"/>
      <c r="W20" s="98"/>
      <c r="X20" s="248"/>
      <c r="Y20" s="249"/>
      <c r="Z20" s="250"/>
      <c r="AA20" s="97"/>
      <c r="AB20" s="51"/>
      <c r="AC20" s="98"/>
      <c r="AD20" s="96"/>
      <c r="AE20" s="51"/>
      <c r="AF20" s="98"/>
      <c r="AG20" s="96"/>
      <c r="AH20" s="51"/>
      <c r="AI20" s="98"/>
      <c r="AJ20" s="96"/>
      <c r="AK20" s="51"/>
      <c r="AL20" s="98"/>
      <c r="AM20" s="96"/>
      <c r="AN20" s="51"/>
      <c r="AO20" s="98"/>
      <c r="AP20" s="97"/>
      <c r="AQ20" s="51"/>
      <c r="AR20" s="98"/>
      <c r="AS20" s="97"/>
      <c r="AT20" s="51"/>
      <c r="AU20" s="98"/>
      <c r="AV20" s="96"/>
      <c r="AW20" s="37"/>
      <c r="AX20" s="38"/>
      <c r="AY20" s="238">
        <f>AZ20+BA20+BB20</f>
        <v>0</v>
      </c>
      <c r="AZ20" s="240"/>
      <c r="BA20" s="209"/>
      <c r="BB20" s="209"/>
      <c r="BC20" s="209">
        <f>+F20+I20+L20+O20+R20+U20+X20+AA20+AD20+AG20+AJ20+AP20+AM20+AV20+AS20</f>
        <v>0</v>
      </c>
      <c r="BD20" s="209">
        <f>+H20+K20+N20+Q20+T20+W20+Z20+AC20+AF20+AI20+AL20+AR20+AO20+AX20+AU20</f>
        <v>0</v>
      </c>
      <c r="BE20" s="242">
        <f>+BC20-BD20</f>
        <v>0</v>
      </c>
      <c r="BF20" s="244">
        <f>+(AZ20*3)+(BA20*1)</f>
        <v>0</v>
      </c>
      <c r="BG20" s="246">
        <v>2</v>
      </c>
      <c r="BH20" s="29"/>
      <c r="BI20" s="29"/>
      <c r="BJ20" s="31"/>
    </row>
    <row r="21" spans="1:62" ht="13.5" customHeight="1">
      <c r="A21" s="29"/>
      <c r="B21" s="210"/>
      <c r="C21" s="92"/>
      <c r="D21" s="93"/>
      <c r="E21" s="94"/>
      <c r="F21" s="92"/>
      <c r="G21" s="93"/>
      <c r="H21" s="94"/>
      <c r="I21" s="92"/>
      <c r="J21" s="93"/>
      <c r="K21" s="94"/>
      <c r="L21" s="92"/>
      <c r="M21" s="93"/>
      <c r="N21" s="94"/>
      <c r="O21" s="92"/>
      <c r="P21" s="93"/>
      <c r="Q21" s="94"/>
      <c r="R21" s="92"/>
      <c r="S21" s="93"/>
      <c r="T21" s="94"/>
      <c r="U21" s="92"/>
      <c r="V21" s="93"/>
      <c r="W21" s="94"/>
      <c r="X21" s="251"/>
      <c r="Y21" s="252"/>
      <c r="Z21" s="253"/>
      <c r="AA21" s="93"/>
      <c r="AB21" s="93"/>
      <c r="AC21" s="94"/>
      <c r="AD21" s="92"/>
      <c r="AE21" s="93"/>
      <c r="AF21" s="94"/>
      <c r="AG21" s="92"/>
      <c r="AH21" s="93"/>
      <c r="AI21" s="94"/>
      <c r="AJ21" s="92"/>
      <c r="AK21" s="93"/>
      <c r="AL21" s="94"/>
      <c r="AM21" s="92"/>
      <c r="AN21" s="93"/>
      <c r="AO21" s="94"/>
      <c r="AP21" s="93"/>
      <c r="AQ21" s="93"/>
      <c r="AR21" s="94"/>
      <c r="AS21" s="93"/>
      <c r="AT21" s="93"/>
      <c r="AU21" s="94"/>
      <c r="AV21" s="92"/>
      <c r="AW21" s="16"/>
      <c r="AX21" s="43"/>
      <c r="AY21" s="239"/>
      <c r="AZ21" s="241"/>
      <c r="BA21" s="210"/>
      <c r="BB21" s="210"/>
      <c r="BC21" s="210"/>
      <c r="BD21" s="210"/>
      <c r="BE21" s="243"/>
      <c r="BF21" s="245"/>
      <c r="BG21" s="247"/>
      <c r="BH21" s="29"/>
      <c r="BI21" s="29"/>
      <c r="BJ21" s="31"/>
    </row>
    <row r="22" spans="1:62" ht="13.5" customHeight="1">
      <c r="A22" s="29"/>
      <c r="B22" s="209" t="s">
        <v>86</v>
      </c>
      <c r="C22" s="96"/>
      <c r="D22" s="51"/>
      <c r="E22" s="98"/>
      <c r="F22" s="96"/>
      <c r="G22" s="51"/>
      <c r="H22" s="98"/>
      <c r="I22" s="96"/>
      <c r="J22" s="51"/>
      <c r="K22" s="98"/>
      <c r="L22" s="96"/>
      <c r="M22" s="51"/>
      <c r="N22" s="98"/>
      <c r="O22" s="96"/>
      <c r="P22" s="51"/>
      <c r="Q22" s="98"/>
      <c r="R22" s="96"/>
      <c r="S22" s="51"/>
      <c r="T22" s="98"/>
      <c r="U22" s="96"/>
      <c r="V22" s="51"/>
      <c r="W22" s="98"/>
      <c r="X22" s="96"/>
      <c r="Y22" s="51"/>
      <c r="Z22" s="98"/>
      <c r="AA22" s="248"/>
      <c r="AB22" s="249"/>
      <c r="AC22" s="250"/>
      <c r="AD22" s="96"/>
      <c r="AE22" s="51"/>
      <c r="AF22" s="98"/>
      <c r="AG22" s="96"/>
      <c r="AH22" s="51"/>
      <c r="AI22" s="98"/>
      <c r="AJ22" s="96"/>
      <c r="AK22" s="51"/>
      <c r="AL22" s="98"/>
      <c r="AM22" s="96"/>
      <c r="AN22" s="51"/>
      <c r="AO22" s="98"/>
      <c r="AP22" s="97"/>
      <c r="AQ22" s="51"/>
      <c r="AR22" s="98"/>
      <c r="AS22" s="97"/>
      <c r="AT22" s="51"/>
      <c r="AU22" s="98"/>
      <c r="AV22" s="97"/>
      <c r="AW22" s="37"/>
      <c r="AX22" s="38"/>
      <c r="AY22" s="238">
        <f>AZ22+BA22+BB22</f>
        <v>0</v>
      </c>
      <c r="AZ22" s="240"/>
      <c r="BA22" s="209"/>
      <c r="BB22" s="209"/>
      <c r="BC22" s="209">
        <f>+F22+I22+L22+O22+R22+U22+X22+AA22+AD22+AG22+AJ22+AP22+AM22+AV22+AS22</f>
        <v>0</v>
      </c>
      <c r="BD22" s="209">
        <f>+H22+K22+N22+Q22+T22+W22+Z22+AC22+AF22+AI22+AL22+AR22+AO22+AX22+AU22</f>
        <v>0</v>
      </c>
      <c r="BE22" s="242">
        <f>+BC22-BD22</f>
        <v>0</v>
      </c>
      <c r="BF22" s="244">
        <f>+(AZ22*3)+(BA22*1)</f>
        <v>0</v>
      </c>
      <c r="BG22" s="246">
        <v>7</v>
      </c>
      <c r="BH22" s="29"/>
      <c r="BI22" s="29"/>
      <c r="BJ22" s="31"/>
    </row>
    <row r="23" spans="1:62" ht="13.5" customHeight="1">
      <c r="A23" s="29"/>
      <c r="B23" s="210"/>
      <c r="C23" s="92"/>
      <c r="D23" s="93"/>
      <c r="E23" s="94"/>
      <c r="F23" s="92"/>
      <c r="G23" s="93"/>
      <c r="H23" s="94"/>
      <c r="I23" s="92"/>
      <c r="J23" s="93"/>
      <c r="K23" s="94"/>
      <c r="L23" s="92"/>
      <c r="M23" s="93"/>
      <c r="N23" s="94"/>
      <c r="O23" s="92"/>
      <c r="P23" s="93"/>
      <c r="Q23" s="94"/>
      <c r="R23" s="92"/>
      <c r="S23" s="93"/>
      <c r="T23" s="94"/>
      <c r="U23" s="92"/>
      <c r="V23" s="93"/>
      <c r="W23" s="94"/>
      <c r="X23" s="92"/>
      <c r="Y23" s="93"/>
      <c r="Z23" s="94"/>
      <c r="AA23" s="251"/>
      <c r="AB23" s="252"/>
      <c r="AC23" s="253"/>
      <c r="AD23" s="92"/>
      <c r="AE23" s="93"/>
      <c r="AF23" s="94"/>
      <c r="AG23" s="92"/>
      <c r="AH23" s="93"/>
      <c r="AI23" s="94"/>
      <c r="AJ23" s="92"/>
      <c r="AK23" s="93"/>
      <c r="AL23" s="94"/>
      <c r="AM23" s="92"/>
      <c r="AN23" s="93"/>
      <c r="AO23" s="94"/>
      <c r="AP23" s="93"/>
      <c r="AQ23" s="93"/>
      <c r="AR23" s="94"/>
      <c r="AS23" s="93"/>
      <c r="AT23" s="93"/>
      <c r="AU23" s="94"/>
      <c r="AV23" s="93"/>
      <c r="AW23" s="16"/>
      <c r="AX23" s="43"/>
      <c r="AY23" s="239"/>
      <c r="AZ23" s="241"/>
      <c r="BA23" s="210"/>
      <c r="BB23" s="210"/>
      <c r="BC23" s="210"/>
      <c r="BD23" s="210"/>
      <c r="BE23" s="243"/>
      <c r="BF23" s="245"/>
      <c r="BG23" s="247"/>
      <c r="BH23" s="29"/>
      <c r="BI23" s="29"/>
      <c r="BJ23" s="31"/>
    </row>
    <row r="24" spans="1:62" ht="13.5" customHeight="1">
      <c r="A24" s="29"/>
      <c r="B24" s="209" t="s">
        <v>87</v>
      </c>
      <c r="C24" s="96"/>
      <c r="D24" s="51"/>
      <c r="E24" s="98"/>
      <c r="F24" s="96"/>
      <c r="G24" s="51"/>
      <c r="H24" s="98"/>
      <c r="I24" s="97"/>
      <c r="J24" s="51"/>
      <c r="K24" s="98"/>
      <c r="L24" s="96"/>
      <c r="M24" s="51"/>
      <c r="N24" s="98"/>
      <c r="O24" s="96"/>
      <c r="P24" s="51"/>
      <c r="Q24" s="98"/>
      <c r="R24" s="96"/>
      <c r="S24" s="51"/>
      <c r="T24" s="98"/>
      <c r="U24" s="96"/>
      <c r="V24" s="51"/>
      <c r="W24" s="98"/>
      <c r="X24" s="96"/>
      <c r="Y24" s="51"/>
      <c r="Z24" s="98"/>
      <c r="AA24" s="96"/>
      <c r="AB24" s="51"/>
      <c r="AC24" s="98"/>
      <c r="AD24" s="248"/>
      <c r="AE24" s="249"/>
      <c r="AF24" s="250"/>
      <c r="AG24" s="96"/>
      <c r="AH24" s="51"/>
      <c r="AI24" s="98"/>
      <c r="AJ24" s="96"/>
      <c r="AK24" s="51"/>
      <c r="AL24" s="98"/>
      <c r="AM24" s="96"/>
      <c r="AN24" s="51"/>
      <c r="AO24" s="98"/>
      <c r="AP24" s="97"/>
      <c r="AQ24" s="51"/>
      <c r="AR24" s="98"/>
      <c r="AS24" s="97"/>
      <c r="AT24" s="51"/>
      <c r="AU24" s="98"/>
      <c r="AV24" s="97"/>
      <c r="AW24" s="37"/>
      <c r="AX24" s="38"/>
      <c r="AY24" s="238">
        <f>AZ24+BA24+BB24</f>
        <v>0</v>
      </c>
      <c r="AZ24" s="240"/>
      <c r="BA24" s="209"/>
      <c r="BB24" s="209"/>
      <c r="BC24" s="209">
        <f>+F24+I24+L24+O24+R24+U24+X24+AA24+AD24+AG24+AJ24+AP24+AM24+AV24+AS24</f>
        <v>0</v>
      </c>
      <c r="BD24" s="209">
        <f>+H24+K24+N24+Q24+T24+W24+Z24+AC24+AF24+AI24+AL24+AR24+AO24+AX24+AU24</f>
        <v>0</v>
      </c>
      <c r="BE24" s="242">
        <f>+BC24-BD24</f>
        <v>0</v>
      </c>
      <c r="BF24" s="244">
        <f>+(AZ24*3)+(BA24*1)</f>
        <v>0</v>
      </c>
      <c r="BG24" s="246">
        <v>9</v>
      </c>
      <c r="BH24" s="29"/>
      <c r="BI24" s="29"/>
      <c r="BJ24" s="31" t="s">
        <v>60</v>
      </c>
    </row>
    <row r="25" spans="1:62" ht="13.5" customHeight="1">
      <c r="A25" s="29"/>
      <c r="B25" s="210"/>
      <c r="C25" s="92"/>
      <c r="D25" s="93"/>
      <c r="E25" s="94"/>
      <c r="F25" s="92"/>
      <c r="G25" s="93"/>
      <c r="H25" s="94"/>
      <c r="I25" s="92"/>
      <c r="J25" s="93"/>
      <c r="K25" s="94"/>
      <c r="L25" s="92"/>
      <c r="M25" s="93"/>
      <c r="N25" s="94"/>
      <c r="O25" s="92"/>
      <c r="P25" s="93"/>
      <c r="Q25" s="94"/>
      <c r="R25" s="92"/>
      <c r="S25" s="93"/>
      <c r="T25" s="94"/>
      <c r="U25" s="92"/>
      <c r="V25" s="93"/>
      <c r="W25" s="94"/>
      <c r="X25" s="92"/>
      <c r="Y25" s="93"/>
      <c r="Z25" s="94"/>
      <c r="AA25" s="92"/>
      <c r="AB25" s="93"/>
      <c r="AC25" s="94"/>
      <c r="AD25" s="251"/>
      <c r="AE25" s="252"/>
      <c r="AF25" s="253"/>
      <c r="AG25" s="92"/>
      <c r="AH25" s="93"/>
      <c r="AI25" s="94"/>
      <c r="AJ25" s="92"/>
      <c r="AK25" s="93"/>
      <c r="AL25" s="94"/>
      <c r="AM25" s="92"/>
      <c r="AN25" s="93"/>
      <c r="AO25" s="94"/>
      <c r="AP25" s="93"/>
      <c r="AQ25" s="93"/>
      <c r="AR25" s="94"/>
      <c r="AS25" s="93"/>
      <c r="AT25" s="93"/>
      <c r="AU25" s="94"/>
      <c r="AV25" s="93"/>
      <c r="AW25" s="16"/>
      <c r="AX25" s="43"/>
      <c r="AY25" s="239"/>
      <c r="AZ25" s="241"/>
      <c r="BA25" s="210"/>
      <c r="BB25" s="210"/>
      <c r="BC25" s="210"/>
      <c r="BD25" s="210"/>
      <c r="BE25" s="243"/>
      <c r="BF25" s="245"/>
      <c r="BG25" s="247"/>
      <c r="BH25" s="29"/>
      <c r="BI25" s="29"/>
      <c r="BJ25" s="31" t="s">
        <v>61</v>
      </c>
    </row>
    <row r="26" spans="1:62" ht="13.5" customHeight="1">
      <c r="A26" s="29"/>
      <c r="B26" s="276" t="s">
        <v>88</v>
      </c>
      <c r="C26" s="96"/>
      <c r="D26" s="51"/>
      <c r="E26" s="98"/>
      <c r="F26" s="96"/>
      <c r="G26" s="51"/>
      <c r="H26" s="98"/>
      <c r="I26" s="96"/>
      <c r="J26" s="51"/>
      <c r="K26" s="98"/>
      <c r="L26" s="96"/>
      <c r="M26" s="51"/>
      <c r="N26" s="98"/>
      <c r="O26" s="96"/>
      <c r="P26" s="51"/>
      <c r="Q26" s="98"/>
      <c r="R26" s="96"/>
      <c r="S26" s="51"/>
      <c r="T26" s="98"/>
      <c r="U26" s="96"/>
      <c r="V26" s="51"/>
      <c r="W26" s="98"/>
      <c r="X26" s="96"/>
      <c r="Y26" s="51"/>
      <c r="Z26" s="98"/>
      <c r="AA26" s="96"/>
      <c r="AB26" s="51"/>
      <c r="AC26" s="98"/>
      <c r="AD26" s="96"/>
      <c r="AE26" s="51"/>
      <c r="AF26" s="98"/>
      <c r="AG26" s="248"/>
      <c r="AH26" s="249"/>
      <c r="AI26" s="250"/>
      <c r="AJ26" s="96"/>
      <c r="AK26" s="51"/>
      <c r="AL26" s="98"/>
      <c r="AM26" s="96"/>
      <c r="AN26" s="51"/>
      <c r="AO26" s="98"/>
      <c r="AP26" s="97"/>
      <c r="AQ26" s="51"/>
      <c r="AR26" s="98"/>
      <c r="AS26" s="97"/>
      <c r="AT26" s="51"/>
      <c r="AU26" s="98"/>
      <c r="AV26" s="96"/>
      <c r="AW26" s="37"/>
      <c r="AX26" s="38"/>
      <c r="AY26" s="238">
        <f>AZ26+BA26+BB26</f>
        <v>0</v>
      </c>
      <c r="AZ26" s="240"/>
      <c r="BA26" s="209"/>
      <c r="BB26" s="209"/>
      <c r="BC26" s="209">
        <f>+F26+I26+L26+O26+R26+U26+X26+AA26+AD26+AG26+AJ26+AP26+AM26+AV26+AS26</f>
        <v>0</v>
      </c>
      <c r="BD26" s="209">
        <f>+H26+K26+N26+Q26+T26+W26+Z26+AC26+AF26+AI26+AL26+AR26+AO26+AX26+AU26</f>
        <v>0</v>
      </c>
      <c r="BE26" s="242">
        <f>+BC26-BD26</f>
        <v>0</v>
      </c>
      <c r="BF26" s="244">
        <f>+(AZ26*3)+(BA26*1)</f>
        <v>0</v>
      </c>
      <c r="BG26" s="246">
        <v>5</v>
      </c>
      <c r="BH26" s="29"/>
      <c r="BI26" s="29"/>
      <c r="BJ26" s="31" t="s">
        <v>62</v>
      </c>
    </row>
    <row r="27" spans="1:62" ht="13.5" customHeight="1">
      <c r="A27" s="29"/>
      <c r="B27" s="277"/>
      <c r="C27" s="99"/>
      <c r="D27" s="100"/>
      <c r="E27" s="101"/>
      <c r="F27" s="99"/>
      <c r="G27" s="100"/>
      <c r="H27" s="101"/>
      <c r="I27" s="99"/>
      <c r="J27" s="100"/>
      <c r="K27" s="101"/>
      <c r="L27" s="99"/>
      <c r="M27" s="100"/>
      <c r="N27" s="101"/>
      <c r="O27" s="99"/>
      <c r="P27" s="100"/>
      <c r="Q27" s="101"/>
      <c r="R27" s="99"/>
      <c r="S27" s="100"/>
      <c r="T27" s="101"/>
      <c r="U27" s="99"/>
      <c r="V27" s="100"/>
      <c r="W27" s="101"/>
      <c r="X27" s="99"/>
      <c r="Y27" s="100"/>
      <c r="Z27" s="101"/>
      <c r="AA27" s="99"/>
      <c r="AB27" s="100"/>
      <c r="AC27" s="101"/>
      <c r="AD27" s="99"/>
      <c r="AE27" s="100"/>
      <c r="AF27" s="101"/>
      <c r="AG27" s="251"/>
      <c r="AH27" s="252"/>
      <c r="AI27" s="253"/>
      <c r="AJ27" s="99"/>
      <c r="AK27" s="100"/>
      <c r="AL27" s="101"/>
      <c r="AM27" s="99"/>
      <c r="AN27" s="100"/>
      <c r="AO27" s="101"/>
      <c r="AP27" s="99"/>
      <c r="AQ27" s="100"/>
      <c r="AR27" s="101"/>
      <c r="AS27" s="99"/>
      <c r="AT27" s="100"/>
      <c r="AU27" s="101"/>
      <c r="AV27" s="99"/>
      <c r="AW27" s="46"/>
      <c r="AX27" s="44"/>
      <c r="AY27" s="239"/>
      <c r="AZ27" s="241"/>
      <c r="BA27" s="210"/>
      <c r="BB27" s="210"/>
      <c r="BC27" s="210"/>
      <c r="BD27" s="210"/>
      <c r="BE27" s="243"/>
      <c r="BF27" s="245"/>
      <c r="BG27" s="247"/>
      <c r="BH27" s="29"/>
      <c r="BI27" s="29"/>
      <c r="BJ27" s="31"/>
    </row>
    <row r="28" spans="1:62" ht="13.5" customHeight="1">
      <c r="A28" s="29"/>
      <c r="B28" s="56"/>
      <c r="C28" s="41"/>
      <c r="D28" s="41"/>
      <c r="E28" s="16"/>
      <c r="F28" s="41"/>
      <c r="G28" s="41"/>
      <c r="H28" s="16"/>
      <c r="I28" s="16"/>
      <c r="J28" s="16"/>
      <c r="K28" s="16"/>
      <c r="L28" s="41"/>
      <c r="M28" s="41"/>
      <c r="N28" s="16"/>
      <c r="O28" s="41"/>
      <c r="P28" s="41"/>
      <c r="Q28" s="16"/>
      <c r="R28" s="54"/>
      <c r="S28" s="54"/>
      <c r="T28" s="55"/>
      <c r="U28" s="41"/>
      <c r="V28" s="41"/>
      <c r="W28" s="16"/>
      <c r="X28" s="41"/>
      <c r="Y28" s="41"/>
      <c r="Z28" s="16"/>
      <c r="AA28" s="41"/>
      <c r="AB28" s="41"/>
      <c r="AC28" s="16"/>
      <c r="AD28" s="41"/>
      <c r="AE28" s="41"/>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41"/>
      <c r="BF28" s="57"/>
      <c r="BG28" s="58"/>
      <c r="BH28" s="29"/>
      <c r="BI28" s="29"/>
      <c r="BJ28" s="31"/>
    </row>
    <row r="29" spans="1:62" ht="13.5" customHeight="1">
      <c r="A29" s="29"/>
      <c r="B29" s="56"/>
      <c r="C29" s="41"/>
      <c r="D29" s="41"/>
      <c r="E29" s="16"/>
      <c r="F29" s="41"/>
      <c r="G29" s="41"/>
      <c r="H29" s="16"/>
      <c r="I29" s="16"/>
      <c r="J29" s="16"/>
      <c r="K29" s="16"/>
      <c r="L29" s="41"/>
      <c r="M29" s="41"/>
      <c r="N29" s="16"/>
      <c r="O29" s="41"/>
      <c r="P29" s="41"/>
      <c r="Q29" s="16"/>
      <c r="R29" s="54"/>
      <c r="S29" s="54"/>
      <c r="T29" s="55"/>
      <c r="U29" s="41"/>
      <c r="V29" s="41"/>
      <c r="W29" s="16"/>
      <c r="X29" s="41"/>
      <c r="Y29" s="41"/>
      <c r="Z29" s="16"/>
      <c r="AA29" s="41"/>
      <c r="AB29" s="41"/>
      <c r="AC29" s="16"/>
      <c r="AD29" s="41"/>
      <c r="AE29" s="41"/>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41"/>
      <c r="BF29" s="57"/>
      <c r="BG29" s="58"/>
      <c r="BH29" s="29"/>
      <c r="BI29" s="29"/>
      <c r="BJ29" s="31"/>
    </row>
    <row r="30" spans="1:62" ht="21" customHeight="1">
      <c r="A30" s="29"/>
      <c r="B30" s="56"/>
      <c r="C30" s="215" t="s">
        <v>75</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7"/>
      <c r="AT30" s="27"/>
      <c r="AU30" s="27"/>
      <c r="AV30" s="27"/>
      <c r="AW30" s="27"/>
      <c r="AX30" s="27"/>
      <c r="AY30" s="16"/>
      <c r="AZ30" s="16"/>
      <c r="BA30" s="16"/>
      <c r="BB30" s="16"/>
      <c r="BC30" s="16"/>
      <c r="BD30" s="16"/>
      <c r="BE30" s="41"/>
      <c r="BF30" s="57"/>
      <c r="BG30" s="58"/>
      <c r="BH30" s="29"/>
      <c r="BI30" s="29"/>
      <c r="BJ30" s="31"/>
    </row>
    <row r="31" spans="1:62" ht="13.5" customHeight="1">
      <c r="A31" s="29"/>
      <c r="B31" s="209" t="s">
        <v>65</v>
      </c>
      <c r="C31" s="219" t="str">
        <f>B33</f>
        <v>渭東クラブ</v>
      </c>
      <c r="D31" s="219"/>
      <c r="E31" s="219"/>
      <c r="F31" s="219" t="str">
        <f>B35</f>
        <v>阿波ＦＣ</v>
      </c>
      <c r="G31" s="219"/>
      <c r="H31" s="219"/>
      <c r="I31" s="218" t="str">
        <f>B37</f>
        <v>徳島県庁ＦＣゴールド</v>
      </c>
      <c r="J31" s="218"/>
      <c r="K31" s="218"/>
      <c r="L31" s="219" t="str">
        <f>B39</f>
        <v>小松島OFC </v>
      </c>
      <c r="M31" s="219"/>
      <c r="N31" s="219"/>
      <c r="O31" s="219" t="str">
        <f>B41</f>
        <v>石井シニアフットボールクラブ</v>
      </c>
      <c r="P31" s="219"/>
      <c r="Q31" s="219"/>
      <c r="R31" s="219" t="str">
        <f>B43</f>
        <v>川友楽</v>
      </c>
      <c r="S31" s="219"/>
      <c r="T31" s="219"/>
      <c r="U31" s="219" t="str">
        <f>B45</f>
        <v>SCR＠H+</v>
      </c>
      <c r="V31" s="219"/>
      <c r="W31" s="219"/>
      <c r="X31" s="219" t="str">
        <f>B47</f>
        <v>STAR　WEST</v>
      </c>
      <c r="Y31" s="219"/>
      <c r="Z31" s="219"/>
      <c r="AA31" s="219" t="str">
        <f>B49</f>
        <v>鴨島FC</v>
      </c>
      <c r="AB31" s="219"/>
      <c r="AC31" s="219"/>
      <c r="AD31" s="219" t="str">
        <f>B51</f>
        <v>鳴門クラブ</v>
      </c>
      <c r="AE31" s="219"/>
      <c r="AF31" s="219"/>
      <c r="AG31" s="219" t="str">
        <f>B53</f>
        <v>オールディーズ</v>
      </c>
      <c r="AH31" s="219"/>
      <c r="AI31" s="219"/>
      <c r="AJ31" s="219" t="str">
        <f>B55</f>
        <v>津田FC</v>
      </c>
      <c r="AK31" s="219"/>
      <c r="AL31" s="219"/>
      <c r="AM31" s="280" t="s">
        <v>47</v>
      </c>
      <c r="AN31" s="281"/>
      <c r="AO31" s="282"/>
      <c r="AP31" s="280" t="s">
        <v>47</v>
      </c>
      <c r="AQ31" s="281"/>
      <c r="AR31" s="282"/>
      <c r="AS31" s="280" t="s">
        <v>47</v>
      </c>
      <c r="AT31" s="281"/>
      <c r="AU31" s="282"/>
      <c r="AV31" s="280" t="s">
        <v>47</v>
      </c>
      <c r="AW31" s="281"/>
      <c r="AX31" s="286"/>
      <c r="AY31" s="225" t="s">
        <v>48</v>
      </c>
      <c r="AZ31" s="227" t="s">
        <v>49</v>
      </c>
      <c r="BA31" s="218"/>
      <c r="BB31" s="218"/>
      <c r="BC31" s="218" t="s">
        <v>50</v>
      </c>
      <c r="BD31" s="218"/>
      <c r="BE31" s="228"/>
      <c r="BF31" s="229" t="s">
        <v>51</v>
      </c>
      <c r="BG31" s="230" t="s">
        <v>80</v>
      </c>
      <c r="BH31" s="29"/>
      <c r="BI31" s="29"/>
      <c r="BJ31" s="31">
        <v>0</v>
      </c>
    </row>
    <row r="32" spans="1:62" ht="13.5" customHeight="1">
      <c r="A32" s="29"/>
      <c r="B32" s="210"/>
      <c r="C32" s="220"/>
      <c r="D32" s="220"/>
      <c r="E32" s="220"/>
      <c r="F32" s="220"/>
      <c r="G32" s="220"/>
      <c r="H32" s="220"/>
      <c r="I32" s="209"/>
      <c r="J32" s="209"/>
      <c r="K32" s="209"/>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83"/>
      <c r="AN32" s="284"/>
      <c r="AO32" s="285"/>
      <c r="AP32" s="283"/>
      <c r="AQ32" s="284"/>
      <c r="AR32" s="285"/>
      <c r="AS32" s="283"/>
      <c r="AT32" s="284"/>
      <c r="AU32" s="285"/>
      <c r="AV32" s="283"/>
      <c r="AW32" s="284"/>
      <c r="AX32" s="287"/>
      <c r="AY32" s="226"/>
      <c r="AZ32" s="33" t="s">
        <v>52</v>
      </c>
      <c r="BA32" s="18" t="s">
        <v>53</v>
      </c>
      <c r="BB32" s="18" t="s">
        <v>54</v>
      </c>
      <c r="BC32" s="18" t="s">
        <v>55</v>
      </c>
      <c r="BD32" s="18" t="s">
        <v>56</v>
      </c>
      <c r="BE32" s="34" t="s">
        <v>57</v>
      </c>
      <c r="BF32" s="229"/>
      <c r="BG32" s="231"/>
      <c r="BH32" s="29"/>
      <c r="BI32" s="29"/>
      <c r="BJ32" s="31">
        <v>1</v>
      </c>
    </row>
    <row r="33" spans="1:62" ht="13.5" customHeight="1">
      <c r="A33" s="29"/>
      <c r="B33" s="209" t="s">
        <v>37</v>
      </c>
      <c r="C33" s="232"/>
      <c r="D33" s="233"/>
      <c r="E33" s="234"/>
      <c r="F33" s="96"/>
      <c r="G33" s="51"/>
      <c r="H33" s="98"/>
      <c r="I33" s="96"/>
      <c r="J33" s="51"/>
      <c r="K33" s="98"/>
      <c r="L33" s="96"/>
      <c r="M33" s="51"/>
      <c r="N33" s="98"/>
      <c r="O33" s="96"/>
      <c r="P33" s="51"/>
      <c r="Q33" s="98"/>
      <c r="R33" s="96"/>
      <c r="S33" s="51"/>
      <c r="T33" s="98"/>
      <c r="U33" s="96"/>
      <c r="V33" s="51"/>
      <c r="W33" s="98"/>
      <c r="X33" s="96"/>
      <c r="Y33" s="51"/>
      <c r="Z33" s="98"/>
      <c r="AA33" s="96"/>
      <c r="AB33" s="51"/>
      <c r="AC33" s="98"/>
      <c r="AD33" s="96"/>
      <c r="AE33" s="51"/>
      <c r="AF33" s="98"/>
      <c r="AG33" s="96"/>
      <c r="AH33" s="51"/>
      <c r="AI33" s="98"/>
      <c r="AJ33" s="96"/>
      <c r="AK33" s="51"/>
      <c r="AL33" s="98"/>
      <c r="AM33" s="96"/>
      <c r="AN33" s="51"/>
      <c r="AO33" s="98"/>
      <c r="AP33" s="96"/>
      <c r="AQ33" s="51"/>
      <c r="AR33" s="98"/>
      <c r="AS33" s="96"/>
      <c r="AT33" s="51"/>
      <c r="AU33" s="98"/>
      <c r="AV33" s="96"/>
      <c r="AW33" s="51"/>
      <c r="AX33" s="98"/>
      <c r="AY33" s="238">
        <f>AZ33+BA33+BB33</f>
        <v>0</v>
      </c>
      <c r="AZ33" s="240"/>
      <c r="BA33" s="209"/>
      <c r="BB33" s="209"/>
      <c r="BC33" s="209">
        <f>+C33+F33+I33+L33+O33+R33+U33+X33+AA33+AD33+AG33+AJ33+AM33+AV33+AP33+AS33</f>
        <v>0</v>
      </c>
      <c r="BD33" s="209">
        <f>+E33+H33+K33+N33+Q33+T33+W33+Z33+AC33+AF33+AI33+AL33+AO33+AX33+AR33+AU33</f>
        <v>0</v>
      </c>
      <c r="BE33" s="242">
        <f>+BC33-BD33</f>
        <v>0</v>
      </c>
      <c r="BF33" s="244">
        <f>+(AZ33*3)+(BA33*1)</f>
        <v>0</v>
      </c>
      <c r="BG33" s="246"/>
      <c r="BH33" s="29"/>
      <c r="BI33" s="29"/>
      <c r="BJ33" s="31">
        <v>2</v>
      </c>
    </row>
    <row r="34" spans="1:62" ht="13.5" customHeight="1">
      <c r="A34" s="29"/>
      <c r="B34" s="210"/>
      <c r="C34" s="235"/>
      <c r="D34" s="236"/>
      <c r="E34" s="237"/>
      <c r="F34" s="92"/>
      <c r="G34" s="93"/>
      <c r="H34" s="94"/>
      <c r="I34" s="92"/>
      <c r="J34" s="93"/>
      <c r="K34" s="94"/>
      <c r="L34" s="92"/>
      <c r="M34" s="93"/>
      <c r="N34" s="94"/>
      <c r="O34" s="92"/>
      <c r="P34" s="93"/>
      <c r="Q34" s="94"/>
      <c r="R34" s="92"/>
      <c r="S34" s="93"/>
      <c r="T34" s="94"/>
      <c r="U34" s="92"/>
      <c r="V34" s="93"/>
      <c r="W34" s="94"/>
      <c r="X34" s="92"/>
      <c r="Y34" s="93"/>
      <c r="Z34" s="94"/>
      <c r="AA34" s="92"/>
      <c r="AB34" s="93"/>
      <c r="AC34" s="94"/>
      <c r="AD34" s="92"/>
      <c r="AE34" s="93"/>
      <c r="AF34" s="94"/>
      <c r="AG34" s="92"/>
      <c r="AH34" s="93"/>
      <c r="AI34" s="94"/>
      <c r="AJ34" s="92"/>
      <c r="AK34" s="93"/>
      <c r="AL34" s="94"/>
      <c r="AM34" s="92"/>
      <c r="AN34" s="93"/>
      <c r="AO34" s="94"/>
      <c r="AP34" s="92"/>
      <c r="AQ34" s="93"/>
      <c r="AR34" s="94"/>
      <c r="AS34" s="92"/>
      <c r="AT34" s="93"/>
      <c r="AU34" s="94"/>
      <c r="AV34" s="92"/>
      <c r="AW34" s="93"/>
      <c r="AX34" s="94"/>
      <c r="AY34" s="239"/>
      <c r="AZ34" s="241"/>
      <c r="BA34" s="210"/>
      <c r="BB34" s="210"/>
      <c r="BC34" s="210"/>
      <c r="BD34" s="210"/>
      <c r="BE34" s="243"/>
      <c r="BF34" s="245"/>
      <c r="BG34" s="247"/>
      <c r="BH34" s="29"/>
      <c r="BI34" s="29"/>
      <c r="BJ34" s="31">
        <v>3</v>
      </c>
    </row>
    <row r="35" spans="1:62" ht="13.5" customHeight="1">
      <c r="A35" s="29"/>
      <c r="B35" s="271" t="s">
        <v>70</v>
      </c>
      <c r="C35" s="96"/>
      <c r="D35" s="51"/>
      <c r="E35" s="98"/>
      <c r="F35" s="248"/>
      <c r="G35" s="249"/>
      <c r="H35" s="250"/>
      <c r="I35" s="96"/>
      <c r="J35" s="51"/>
      <c r="K35" s="98"/>
      <c r="L35" s="96"/>
      <c r="M35" s="51"/>
      <c r="N35" s="98"/>
      <c r="O35" s="96"/>
      <c r="P35" s="51"/>
      <c r="Q35" s="98"/>
      <c r="R35" s="96"/>
      <c r="S35" s="51"/>
      <c r="T35" s="98"/>
      <c r="U35" s="96"/>
      <c r="V35" s="51"/>
      <c r="W35" s="98"/>
      <c r="X35" s="96"/>
      <c r="Y35" s="51"/>
      <c r="Z35" s="98"/>
      <c r="AA35" s="96"/>
      <c r="AB35" s="51"/>
      <c r="AC35" s="98"/>
      <c r="AD35" s="96"/>
      <c r="AE35" s="51"/>
      <c r="AF35" s="98"/>
      <c r="AG35" s="96"/>
      <c r="AH35" s="51"/>
      <c r="AI35" s="98"/>
      <c r="AJ35" s="96"/>
      <c r="AK35" s="51"/>
      <c r="AL35" s="98"/>
      <c r="AM35" s="96"/>
      <c r="AN35" s="51"/>
      <c r="AO35" s="98"/>
      <c r="AP35" s="96"/>
      <c r="AQ35" s="51"/>
      <c r="AR35" s="98"/>
      <c r="AS35" s="96"/>
      <c r="AT35" s="51"/>
      <c r="AU35" s="98"/>
      <c r="AV35" s="96"/>
      <c r="AW35" s="51"/>
      <c r="AX35" s="98"/>
      <c r="AY35" s="238">
        <f>AZ35+BA35+BB35</f>
        <v>0</v>
      </c>
      <c r="AZ35" s="240"/>
      <c r="BA35" s="209"/>
      <c r="BB35" s="209"/>
      <c r="BC35" s="209">
        <f>+C35+F35+I35+L35+O35+R35+U35+X35+AA35+AD35+AG35+AJ35+AM35+AV35+AP35+AS35</f>
        <v>0</v>
      </c>
      <c r="BD35" s="209">
        <f>+E35+H35+K35+N35+Q35+T35+W35+Z35+AC35+AF35+AI35+AL35+AO35+AX35+AR35+AU35</f>
        <v>0</v>
      </c>
      <c r="BE35" s="242">
        <f>+BC35-BD35</f>
        <v>0</v>
      </c>
      <c r="BF35" s="244">
        <f>+(AZ35*3)+(BA35*1)</f>
        <v>0</v>
      </c>
      <c r="BG35" s="246"/>
      <c r="BH35" s="29"/>
      <c r="BI35" s="29"/>
      <c r="BJ35" s="31">
        <v>4</v>
      </c>
    </row>
    <row r="36" spans="1:62" ht="13.5" customHeight="1">
      <c r="A36" s="29"/>
      <c r="B36" s="272"/>
      <c r="C36" s="92"/>
      <c r="D36" s="93"/>
      <c r="E36" s="94"/>
      <c r="F36" s="251"/>
      <c r="G36" s="252"/>
      <c r="H36" s="253"/>
      <c r="I36" s="92"/>
      <c r="J36" s="93"/>
      <c r="K36" s="94"/>
      <c r="L36" s="92"/>
      <c r="M36" s="93"/>
      <c r="N36" s="94"/>
      <c r="O36" s="92"/>
      <c r="P36" s="93"/>
      <c r="Q36" s="94"/>
      <c r="R36" s="92"/>
      <c r="S36" s="93"/>
      <c r="T36" s="94"/>
      <c r="U36" s="92"/>
      <c r="V36" s="93"/>
      <c r="W36" s="94"/>
      <c r="X36" s="92"/>
      <c r="Y36" s="93"/>
      <c r="Z36" s="94"/>
      <c r="AA36" s="92"/>
      <c r="AB36" s="93"/>
      <c r="AC36" s="94"/>
      <c r="AD36" s="92"/>
      <c r="AE36" s="93"/>
      <c r="AF36" s="94"/>
      <c r="AG36" s="92"/>
      <c r="AH36" s="93"/>
      <c r="AI36" s="94"/>
      <c r="AJ36" s="92"/>
      <c r="AK36" s="93"/>
      <c r="AL36" s="94"/>
      <c r="AM36" s="92"/>
      <c r="AN36" s="93"/>
      <c r="AO36" s="94"/>
      <c r="AP36" s="92"/>
      <c r="AQ36" s="93"/>
      <c r="AR36" s="94"/>
      <c r="AS36" s="92"/>
      <c r="AT36" s="93"/>
      <c r="AU36" s="94"/>
      <c r="AV36" s="92"/>
      <c r="AW36" s="93"/>
      <c r="AX36" s="94"/>
      <c r="AY36" s="239"/>
      <c r="AZ36" s="241"/>
      <c r="BA36" s="210"/>
      <c r="BB36" s="210"/>
      <c r="BC36" s="210"/>
      <c r="BD36" s="210"/>
      <c r="BE36" s="243"/>
      <c r="BF36" s="245"/>
      <c r="BG36" s="247"/>
      <c r="BH36" s="29"/>
      <c r="BI36" s="29"/>
      <c r="BJ36" s="31">
        <v>5</v>
      </c>
    </row>
    <row r="37" spans="1:62" ht="13.5" customHeight="1">
      <c r="A37" s="29"/>
      <c r="B37" s="209" t="s">
        <v>68</v>
      </c>
      <c r="C37" s="96"/>
      <c r="D37" s="51"/>
      <c r="E37" s="98"/>
      <c r="F37" s="96"/>
      <c r="G37" s="51"/>
      <c r="H37" s="98"/>
      <c r="I37" s="248"/>
      <c r="J37" s="249"/>
      <c r="K37" s="250"/>
      <c r="L37" s="96"/>
      <c r="M37" s="51"/>
      <c r="N37" s="98"/>
      <c r="O37" s="96"/>
      <c r="P37" s="51"/>
      <c r="Q37" s="98"/>
      <c r="R37" s="96"/>
      <c r="S37" s="51"/>
      <c r="T37" s="98"/>
      <c r="U37" s="96"/>
      <c r="V37" s="51"/>
      <c r="W37" s="98"/>
      <c r="X37" s="96"/>
      <c r="Y37" s="51"/>
      <c r="Z37" s="98"/>
      <c r="AA37" s="96"/>
      <c r="AB37" s="51"/>
      <c r="AC37" s="98"/>
      <c r="AD37" s="96"/>
      <c r="AE37" s="51"/>
      <c r="AF37" s="98"/>
      <c r="AG37" s="96"/>
      <c r="AH37" s="51"/>
      <c r="AI37" s="98"/>
      <c r="AJ37" s="96"/>
      <c r="AK37" s="51"/>
      <c r="AL37" s="98"/>
      <c r="AM37" s="96"/>
      <c r="AN37" s="51"/>
      <c r="AO37" s="98"/>
      <c r="AP37" s="96"/>
      <c r="AQ37" s="51"/>
      <c r="AR37" s="98"/>
      <c r="AS37" s="96"/>
      <c r="AT37" s="51"/>
      <c r="AU37" s="98"/>
      <c r="AV37" s="96"/>
      <c r="AW37" s="51"/>
      <c r="AX37" s="98"/>
      <c r="AY37" s="238">
        <f>AZ37+BA37+BB37</f>
        <v>0</v>
      </c>
      <c r="AZ37" s="240"/>
      <c r="BA37" s="209"/>
      <c r="BB37" s="209"/>
      <c r="BC37" s="209">
        <f>+C37+F37+I37+L37+O37+R37+U37+X37+AA37+AD37+AG37+AJ37+AM37+AV37+AP37+AS37</f>
        <v>0</v>
      </c>
      <c r="BD37" s="209">
        <f>+E37+H37+K37+N37+Q37+T37+W37+Z37+AC37+AF37+AI37+AL37+AO37+AX37+AR37+AU37</f>
        <v>0</v>
      </c>
      <c r="BE37" s="242">
        <f>+BC37-BD37</f>
        <v>0</v>
      </c>
      <c r="BF37" s="244">
        <f>+(AZ37*3)+(BA37*1)</f>
        <v>0</v>
      </c>
      <c r="BG37" s="246"/>
      <c r="BH37" s="29"/>
      <c r="BI37" s="29"/>
      <c r="BJ37" s="31">
        <v>6</v>
      </c>
    </row>
    <row r="38" spans="1:62" ht="13.5" customHeight="1">
      <c r="A38" s="29"/>
      <c r="B38" s="210"/>
      <c r="C38" s="92"/>
      <c r="D38" s="93"/>
      <c r="E38" s="94"/>
      <c r="F38" s="92"/>
      <c r="G38" s="93"/>
      <c r="H38" s="94"/>
      <c r="I38" s="251"/>
      <c r="J38" s="252"/>
      <c r="K38" s="253"/>
      <c r="L38" s="92"/>
      <c r="M38" s="93"/>
      <c r="N38" s="94"/>
      <c r="O38" s="92"/>
      <c r="P38" s="93"/>
      <c r="Q38" s="94"/>
      <c r="R38" s="92"/>
      <c r="S38" s="93"/>
      <c r="T38" s="94"/>
      <c r="U38" s="92"/>
      <c r="V38" s="93"/>
      <c r="W38" s="94"/>
      <c r="X38" s="92"/>
      <c r="Y38" s="93"/>
      <c r="Z38" s="94"/>
      <c r="AA38" s="92"/>
      <c r="AB38" s="93"/>
      <c r="AC38" s="94"/>
      <c r="AD38" s="92"/>
      <c r="AE38" s="93"/>
      <c r="AF38" s="94"/>
      <c r="AG38" s="92"/>
      <c r="AH38" s="93"/>
      <c r="AI38" s="94"/>
      <c r="AJ38" s="92"/>
      <c r="AK38" s="93"/>
      <c r="AL38" s="94"/>
      <c r="AM38" s="92"/>
      <c r="AN38" s="93"/>
      <c r="AO38" s="94"/>
      <c r="AP38" s="92"/>
      <c r="AQ38" s="93"/>
      <c r="AR38" s="94"/>
      <c r="AS38" s="92"/>
      <c r="AT38" s="93"/>
      <c r="AU38" s="94"/>
      <c r="AV38" s="92"/>
      <c r="AW38" s="93"/>
      <c r="AX38" s="94"/>
      <c r="AY38" s="239"/>
      <c r="AZ38" s="241"/>
      <c r="BA38" s="210"/>
      <c r="BB38" s="210"/>
      <c r="BC38" s="210"/>
      <c r="BD38" s="210"/>
      <c r="BE38" s="243"/>
      <c r="BF38" s="245"/>
      <c r="BG38" s="247"/>
      <c r="BH38" s="29"/>
      <c r="BI38" s="29"/>
      <c r="BJ38" s="31">
        <v>7</v>
      </c>
    </row>
    <row r="39" spans="1:62" ht="13.5" customHeight="1">
      <c r="A39" s="29"/>
      <c r="B39" s="209" t="s">
        <v>71</v>
      </c>
      <c r="C39" s="96"/>
      <c r="D39" s="51"/>
      <c r="E39" s="98"/>
      <c r="F39" s="96"/>
      <c r="G39" s="51"/>
      <c r="H39" s="98"/>
      <c r="I39" s="96"/>
      <c r="J39" s="51"/>
      <c r="K39" s="98"/>
      <c r="L39" s="248"/>
      <c r="M39" s="249"/>
      <c r="N39" s="250"/>
      <c r="O39" s="96"/>
      <c r="P39" s="51"/>
      <c r="Q39" s="98"/>
      <c r="R39" s="96"/>
      <c r="S39" s="51"/>
      <c r="T39" s="98"/>
      <c r="U39" s="96"/>
      <c r="V39" s="51"/>
      <c r="W39" s="98"/>
      <c r="X39" s="96"/>
      <c r="Y39" s="51"/>
      <c r="Z39" s="98"/>
      <c r="AA39" s="96"/>
      <c r="AB39" s="51"/>
      <c r="AC39" s="98"/>
      <c r="AD39" s="96"/>
      <c r="AE39" s="51"/>
      <c r="AF39" s="98"/>
      <c r="AG39" s="96"/>
      <c r="AH39" s="51"/>
      <c r="AI39" s="98"/>
      <c r="AJ39" s="96"/>
      <c r="AK39" s="51"/>
      <c r="AL39" s="98"/>
      <c r="AM39" s="96"/>
      <c r="AN39" s="51"/>
      <c r="AO39" s="98"/>
      <c r="AP39" s="96"/>
      <c r="AQ39" s="51"/>
      <c r="AR39" s="98"/>
      <c r="AS39" s="96"/>
      <c r="AT39" s="51"/>
      <c r="AU39" s="98"/>
      <c r="AV39" s="96"/>
      <c r="AW39" s="51"/>
      <c r="AX39" s="98"/>
      <c r="AY39" s="238">
        <f>AZ39+BA39+BB39</f>
        <v>0</v>
      </c>
      <c r="AZ39" s="240"/>
      <c r="BA39" s="209"/>
      <c r="BB39" s="209"/>
      <c r="BC39" s="209">
        <f>+C39+F39+I39+L39+O39+R39+U39+X39+AA39+AD39+AG39+AJ39+AM39+AV39+AP39+AS39</f>
        <v>0</v>
      </c>
      <c r="BD39" s="209">
        <f>+E39+H39+K39+N39+Q39+T39+W39+Z39+AC39+AF39+AI39+AL39+AO39+AX39+AR39+AU39</f>
        <v>0</v>
      </c>
      <c r="BE39" s="242">
        <f>+BC39-BD39</f>
        <v>0</v>
      </c>
      <c r="BF39" s="244">
        <f>+(AZ39*3)+(BA39*1)</f>
        <v>0</v>
      </c>
      <c r="BG39" s="246"/>
      <c r="BH39" s="29"/>
      <c r="BI39" s="29"/>
      <c r="BJ39" s="31">
        <v>8</v>
      </c>
    </row>
    <row r="40" spans="1:62" ht="13.5" customHeight="1">
      <c r="A40" s="29"/>
      <c r="B40" s="210"/>
      <c r="C40" s="92"/>
      <c r="D40" s="93"/>
      <c r="E40" s="94"/>
      <c r="F40" s="92"/>
      <c r="G40" s="93"/>
      <c r="H40" s="94"/>
      <c r="I40" s="92"/>
      <c r="J40" s="93"/>
      <c r="K40" s="94"/>
      <c r="L40" s="251"/>
      <c r="M40" s="252"/>
      <c r="N40" s="253"/>
      <c r="O40" s="92"/>
      <c r="P40" s="93"/>
      <c r="Q40" s="94"/>
      <c r="R40" s="92"/>
      <c r="S40" s="93"/>
      <c r="T40" s="94"/>
      <c r="U40" s="92"/>
      <c r="V40" s="93"/>
      <c r="W40" s="94"/>
      <c r="X40" s="92"/>
      <c r="Y40" s="93"/>
      <c r="Z40" s="94"/>
      <c r="AA40" s="92"/>
      <c r="AB40" s="93"/>
      <c r="AC40" s="94"/>
      <c r="AD40" s="92"/>
      <c r="AE40" s="93"/>
      <c r="AF40" s="94"/>
      <c r="AG40" s="92"/>
      <c r="AH40" s="93"/>
      <c r="AI40" s="94"/>
      <c r="AJ40" s="92"/>
      <c r="AK40" s="93"/>
      <c r="AL40" s="94"/>
      <c r="AM40" s="92"/>
      <c r="AN40" s="93"/>
      <c r="AO40" s="94"/>
      <c r="AP40" s="92"/>
      <c r="AQ40" s="93"/>
      <c r="AR40" s="94"/>
      <c r="AS40" s="92"/>
      <c r="AT40" s="93"/>
      <c r="AU40" s="94"/>
      <c r="AV40" s="92"/>
      <c r="AW40" s="93"/>
      <c r="AX40" s="94"/>
      <c r="AY40" s="239"/>
      <c r="AZ40" s="241"/>
      <c r="BA40" s="210"/>
      <c r="BB40" s="210"/>
      <c r="BC40" s="210"/>
      <c r="BD40" s="210"/>
      <c r="BE40" s="243"/>
      <c r="BF40" s="245"/>
      <c r="BG40" s="247"/>
      <c r="BH40" s="29"/>
      <c r="BI40" s="29"/>
      <c r="BJ40" s="31">
        <v>9</v>
      </c>
    </row>
    <row r="41" spans="1:62" ht="13.5" customHeight="1">
      <c r="A41" s="29"/>
      <c r="B41" s="213" t="s">
        <v>69</v>
      </c>
      <c r="C41" s="96"/>
      <c r="D41" s="51"/>
      <c r="E41" s="98"/>
      <c r="F41" s="96"/>
      <c r="G41" s="51"/>
      <c r="H41" s="98"/>
      <c r="I41" s="96"/>
      <c r="J41" s="51"/>
      <c r="K41" s="98"/>
      <c r="L41" s="96"/>
      <c r="M41" s="51"/>
      <c r="N41" s="98"/>
      <c r="O41" s="248"/>
      <c r="P41" s="249"/>
      <c r="Q41" s="250"/>
      <c r="R41" s="96"/>
      <c r="S41" s="51"/>
      <c r="T41" s="98"/>
      <c r="U41" s="96"/>
      <c r="V41" s="51"/>
      <c r="W41" s="98"/>
      <c r="X41" s="96"/>
      <c r="Y41" s="51"/>
      <c r="Z41" s="98"/>
      <c r="AA41" s="96"/>
      <c r="AB41" s="51"/>
      <c r="AC41" s="98"/>
      <c r="AD41" s="96"/>
      <c r="AE41" s="51"/>
      <c r="AF41" s="98"/>
      <c r="AG41" s="96"/>
      <c r="AH41" s="51"/>
      <c r="AI41" s="98"/>
      <c r="AJ41" s="96"/>
      <c r="AK41" s="51"/>
      <c r="AL41" s="98"/>
      <c r="AM41" s="96"/>
      <c r="AN41" s="51"/>
      <c r="AO41" s="98"/>
      <c r="AP41" s="96"/>
      <c r="AQ41" s="51"/>
      <c r="AR41" s="98"/>
      <c r="AS41" s="96"/>
      <c r="AT41" s="51"/>
      <c r="AU41" s="98"/>
      <c r="AV41" s="96"/>
      <c r="AW41" s="51"/>
      <c r="AX41" s="98"/>
      <c r="AY41" s="238">
        <f>AZ41+BA41+BB41</f>
        <v>0</v>
      </c>
      <c r="AZ41" s="240"/>
      <c r="BA41" s="209"/>
      <c r="BB41" s="209"/>
      <c r="BC41" s="209">
        <f>+C41+F41+I41+L41+O41+R41+U41+X41+AA41+AD41+AG41+AJ41+AM41+AV41+AP41+AS41</f>
        <v>0</v>
      </c>
      <c r="BD41" s="209">
        <f>+E41+H41+K41+N41+Q41+T41+W41+Z41+AC41+AF41+AI41+AL41+AO41+AX41+AR41+AU41</f>
        <v>0</v>
      </c>
      <c r="BE41" s="242">
        <f>+BC41-BD41</f>
        <v>0</v>
      </c>
      <c r="BF41" s="244">
        <f>+(AZ41*3)+(BA41*1)</f>
        <v>0</v>
      </c>
      <c r="BG41" s="246"/>
      <c r="BH41" s="29"/>
      <c r="BI41" s="29"/>
      <c r="BJ41" s="31">
        <v>10</v>
      </c>
    </row>
    <row r="42" spans="1:62" ht="13.5" customHeight="1">
      <c r="A42" s="29"/>
      <c r="B42" s="214"/>
      <c r="C42" s="92"/>
      <c r="D42" s="93"/>
      <c r="E42" s="94"/>
      <c r="F42" s="92"/>
      <c r="G42" s="93"/>
      <c r="H42" s="94"/>
      <c r="I42" s="92"/>
      <c r="J42" s="93"/>
      <c r="K42" s="94"/>
      <c r="L42" s="92"/>
      <c r="M42" s="93"/>
      <c r="N42" s="94"/>
      <c r="O42" s="251"/>
      <c r="P42" s="252"/>
      <c r="Q42" s="253"/>
      <c r="R42" s="92"/>
      <c r="S42" s="93"/>
      <c r="T42" s="94"/>
      <c r="U42" s="92"/>
      <c r="V42" s="93"/>
      <c r="W42" s="94"/>
      <c r="X42" s="92"/>
      <c r="Y42" s="93"/>
      <c r="Z42" s="94"/>
      <c r="AA42" s="92"/>
      <c r="AB42" s="93"/>
      <c r="AC42" s="94"/>
      <c r="AD42" s="92"/>
      <c r="AE42" s="93"/>
      <c r="AF42" s="94"/>
      <c r="AG42" s="92"/>
      <c r="AH42" s="93"/>
      <c r="AI42" s="94"/>
      <c r="AJ42" s="92"/>
      <c r="AK42" s="93"/>
      <c r="AL42" s="94"/>
      <c r="AM42" s="92"/>
      <c r="AN42" s="93"/>
      <c r="AO42" s="94"/>
      <c r="AP42" s="92"/>
      <c r="AQ42" s="93"/>
      <c r="AR42" s="94"/>
      <c r="AS42" s="92"/>
      <c r="AT42" s="93"/>
      <c r="AU42" s="94"/>
      <c r="AV42" s="92"/>
      <c r="AW42" s="93"/>
      <c r="AX42" s="94"/>
      <c r="AY42" s="239"/>
      <c r="AZ42" s="241"/>
      <c r="BA42" s="210"/>
      <c r="BB42" s="210"/>
      <c r="BC42" s="210"/>
      <c r="BD42" s="210"/>
      <c r="BE42" s="243"/>
      <c r="BF42" s="245"/>
      <c r="BG42" s="247"/>
      <c r="BH42" s="29"/>
      <c r="BI42" s="29"/>
      <c r="BJ42" s="31">
        <v>11</v>
      </c>
    </row>
    <row r="43" spans="1:62" ht="13.5" customHeight="1">
      <c r="A43" s="29"/>
      <c r="B43" s="209" t="s">
        <v>89</v>
      </c>
      <c r="C43" s="96"/>
      <c r="D43" s="51"/>
      <c r="E43" s="98"/>
      <c r="F43" s="96"/>
      <c r="G43" s="51"/>
      <c r="H43" s="98"/>
      <c r="I43" s="96"/>
      <c r="J43" s="51"/>
      <c r="K43" s="98"/>
      <c r="L43" s="96"/>
      <c r="M43" s="51"/>
      <c r="N43" s="98"/>
      <c r="O43" s="96"/>
      <c r="P43" s="51"/>
      <c r="Q43" s="98"/>
      <c r="R43" s="248"/>
      <c r="S43" s="249"/>
      <c r="T43" s="250"/>
      <c r="U43" s="96"/>
      <c r="V43" s="51"/>
      <c r="W43" s="98"/>
      <c r="X43" s="96"/>
      <c r="Y43" s="51"/>
      <c r="Z43" s="98"/>
      <c r="AA43" s="96"/>
      <c r="AB43" s="51"/>
      <c r="AC43" s="98"/>
      <c r="AD43" s="96"/>
      <c r="AE43" s="51"/>
      <c r="AF43" s="98"/>
      <c r="AG43" s="96"/>
      <c r="AH43" s="51"/>
      <c r="AI43" s="98"/>
      <c r="AJ43" s="96"/>
      <c r="AK43" s="51"/>
      <c r="AL43" s="98"/>
      <c r="AM43" s="96"/>
      <c r="AN43" s="51"/>
      <c r="AO43" s="98"/>
      <c r="AP43" s="96"/>
      <c r="AQ43" s="51"/>
      <c r="AR43" s="98"/>
      <c r="AS43" s="96"/>
      <c r="AT43" s="51"/>
      <c r="AU43" s="98"/>
      <c r="AV43" s="96"/>
      <c r="AW43" s="51"/>
      <c r="AX43" s="98"/>
      <c r="AY43" s="238">
        <f>AZ43+BA43+BB43</f>
        <v>0</v>
      </c>
      <c r="AZ43" s="240"/>
      <c r="BA43" s="209"/>
      <c r="BB43" s="209"/>
      <c r="BC43" s="209">
        <f>+C43+F43+I43+L43+O43+R43+U43+X43+AA43+AD43+AG43+AJ43+AM43+AV43+AP43+AS43</f>
        <v>0</v>
      </c>
      <c r="BD43" s="209">
        <f>+E43+H43+K43+N43+Q43+T43+W43+Z43+AC43+AF43+AI43+AL43+AO43+AX43+AR43+AU43</f>
        <v>0</v>
      </c>
      <c r="BE43" s="242">
        <f>+BC43-BD43</f>
        <v>0</v>
      </c>
      <c r="BF43" s="244">
        <f>+(AZ43*3)+(BA43*1)</f>
        <v>0</v>
      </c>
      <c r="BG43" s="246"/>
      <c r="BH43" s="29"/>
      <c r="BI43" s="29"/>
      <c r="BJ43" s="31">
        <v>12</v>
      </c>
    </row>
    <row r="44" spans="1:62" ht="13.5" customHeight="1">
      <c r="A44" s="29"/>
      <c r="B44" s="210"/>
      <c r="C44" s="92"/>
      <c r="D44" s="93"/>
      <c r="E44" s="94"/>
      <c r="F44" s="92"/>
      <c r="G44" s="93"/>
      <c r="H44" s="94"/>
      <c r="I44" s="92"/>
      <c r="J44" s="93"/>
      <c r="K44" s="94"/>
      <c r="L44" s="92"/>
      <c r="M44" s="93"/>
      <c r="N44" s="94"/>
      <c r="O44" s="92"/>
      <c r="P44" s="93"/>
      <c r="Q44" s="94"/>
      <c r="R44" s="251"/>
      <c r="S44" s="252"/>
      <c r="T44" s="253"/>
      <c r="U44" s="92"/>
      <c r="V44" s="93"/>
      <c r="W44" s="94"/>
      <c r="X44" s="92"/>
      <c r="Y44" s="93"/>
      <c r="Z44" s="94"/>
      <c r="AA44" s="92"/>
      <c r="AB44" s="93"/>
      <c r="AC44" s="94"/>
      <c r="AD44" s="92"/>
      <c r="AE44" s="93"/>
      <c r="AF44" s="94"/>
      <c r="AG44" s="92"/>
      <c r="AH44" s="93"/>
      <c r="AI44" s="94"/>
      <c r="AJ44" s="92"/>
      <c r="AK44" s="93"/>
      <c r="AL44" s="94"/>
      <c r="AM44" s="92"/>
      <c r="AN44" s="93"/>
      <c r="AO44" s="94"/>
      <c r="AP44" s="92"/>
      <c r="AQ44" s="93"/>
      <c r="AR44" s="94"/>
      <c r="AS44" s="92"/>
      <c r="AT44" s="93"/>
      <c r="AU44" s="94"/>
      <c r="AV44" s="92"/>
      <c r="AW44" s="93"/>
      <c r="AX44" s="94"/>
      <c r="AY44" s="239"/>
      <c r="AZ44" s="241"/>
      <c r="BA44" s="210"/>
      <c r="BB44" s="210"/>
      <c r="BC44" s="210"/>
      <c r="BD44" s="210"/>
      <c r="BE44" s="243"/>
      <c r="BF44" s="245"/>
      <c r="BG44" s="247"/>
      <c r="BH44" s="29"/>
      <c r="BI44" s="29"/>
      <c r="BJ44" s="31">
        <v>13</v>
      </c>
    </row>
    <row r="45" spans="1:62" ht="13.5" customHeight="1">
      <c r="A45" s="29"/>
      <c r="B45" s="209" t="s">
        <v>90</v>
      </c>
      <c r="C45" s="96"/>
      <c r="D45" s="51"/>
      <c r="E45" s="98"/>
      <c r="F45" s="96"/>
      <c r="G45" s="51"/>
      <c r="H45" s="98"/>
      <c r="I45" s="96"/>
      <c r="J45" s="51"/>
      <c r="K45" s="98"/>
      <c r="L45" s="96"/>
      <c r="M45" s="51"/>
      <c r="N45" s="98"/>
      <c r="O45" s="96"/>
      <c r="P45" s="51"/>
      <c r="Q45" s="98"/>
      <c r="R45" s="96"/>
      <c r="S45" s="51"/>
      <c r="T45" s="98"/>
      <c r="U45" s="248"/>
      <c r="V45" s="249"/>
      <c r="W45" s="250"/>
      <c r="X45" s="96"/>
      <c r="Y45" s="51"/>
      <c r="Z45" s="98"/>
      <c r="AA45" s="96"/>
      <c r="AB45" s="51"/>
      <c r="AC45" s="98"/>
      <c r="AD45" s="96"/>
      <c r="AE45" s="51"/>
      <c r="AF45" s="98"/>
      <c r="AG45" s="96"/>
      <c r="AH45" s="51"/>
      <c r="AI45" s="98"/>
      <c r="AJ45" s="96"/>
      <c r="AK45" s="51"/>
      <c r="AL45" s="98"/>
      <c r="AM45" s="96"/>
      <c r="AN45" s="51"/>
      <c r="AO45" s="98"/>
      <c r="AP45" s="96"/>
      <c r="AQ45" s="51"/>
      <c r="AR45" s="98"/>
      <c r="AS45" s="96"/>
      <c r="AT45" s="51"/>
      <c r="AU45" s="98"/>
      <c r="AV45" s="96"/>
      <c r="AW45" s="51"/>
      <c r="AX45" s="98"/>
      <c r="AY45" s="238">
        <f>AZ45+BA45+BB45</f>
        <v>0</v>
      </c>
      <c r="AZ45" s="240"/>
      <c r="BA45" s="209"/>
      <c r="BB45" s="209"/>
      <c r="BC45" s="209">
        <f>+C45+F45+I45+L45+O45+R45+U45+X45+AA45+AD45+AG45+AJ45+AM45+AV45+AP45+AS45</f>
        <v>0</v>
      </c>
      <c r="BD45" s="209">
        <f>+E45+H45+K45+N45+Q45+T45+W45+Z45+AC45+AF45+AI45+AL45+AO45+AX45+AR45+AU45</f>
        <v>0</v>
      </c>
      <c r="BE45" s="242">
        <f>+BC45-BD45</f>
        <v>0</v>
      </c>
      <c r="BF45" s="244">
        <f>+(AZ45*3)+(BA45*1)</f>
        <v>0</v>
      </c>
      <c r="BG45" s="246"/>
      <c r="BH45" s="29"/>
      <c r="BI45" s="29"/>
      <c r="BJ45" s="31">
        <v>14</v>
      </c>
    </row>
    <row r="46" spans="1:62" ht="13.5" customHeight="1">
      <c r="A46" s="29"/>
      <c r="B46" s="210"/>
      <c r="C46" s="92"/>
      <c r="D46" s="93"/>
      <c r="E46" s="94"/>
      <c r="F46" s="92"/>
      <c r="G46" s="93"/>
      <c r="H46" s="94"/>
      <c r="I46" s="92"/>
      <c r="J46" s="93"/>
      <c r="K46" s="94"/>
      <c r="L46" s="92"/>
      <c r="M46" s="93"/>
      <c r="N46" s="94"/>
      <c r="O46" s="92"/>
      <c r="P46" s="93"/>
      <c r="Q46" s="94"/>
      <c r="R46" s="92"/>
      <c r="S46" s="93"/>
      <c r="T46" s="94"/>
      <c r="U46" s="251"/>
      <c r="V46" s="252"/>
      <c r="W46" s="253"/>
      <c r="X46" s="92"/>
      <c r="Y46" s="93"/>
      <c r="Z46" s="94"/>
      <c r="AA46" s="92"/>
      <c r="AB46" s="93"/>
      <c r="AC46" s="94"/>
      <c r="AD46" s="92"/>
      <c r="AE46" s="93"/>
      <c r="AF46" s="94"/>
      <c r="AG46" s="92"/>
      <c r="AH46" s="93"/>
      <c r="AI46" s="94"/>
      <c r="AJ46" s="92"/>
      <c r="AK46" s="93"/>
      <c r="AL46" s="94"/>
      <c r="AM46" s="92"/>
      <c r="AN46" s="93"/>
      <c r="AO46" s="94"/>
      <c r="AP46" s="92"/>
      <c r="AQ46" s="93"/>
      <c r="AR46" s="94"/>
      <c r="AS46" s="92"/>
      <c r="AT46" s="93"/>
      <c r="AU46" s="94"/>
      <c r="AV46" s="92"/>
      <c r="AW46" s="93"/>
      <c r="AX46" s="94"/>
      <c r="AY46" s="239"/>
      <c r="AZ46" s="241"/>
      <c r="BA46" s="210"/>
      <c r="BB46" s="210"/>
      <c r="BC46" s="210"/>
      <c r="BD46" s="210"/>
      <c r="BE46" s="243"/>
      <c r="BF46" s="245"/>
      <c r="BG46" s="247"/>
      <c r="BH46" s="29"/>
      <c r="BI46" s="29"/>
      <c r="BJ46" s="31"/>
    </row>
    <row r="47" spans="1:62" ht="13.5" customHeight="1">
      <c r="A47" s="29"/>
      <c r="B47" s="240" t="s">
        <v>91</v>
      </c>
      <c r="C47" s="96"/>
      <c r="D47" s="51"/>
      <c r="E47" s="98"/>
      <c r="F47" s="96"/>
      <c r="G47" s="51"/>
      <c r="H47" s="98"/>
      <c r="I47" s="96"/>
      <c r="J47" s="51"/>
      <c r="K47" s="98"/>
      <c r="L47" s="96"/>
      <c r="M47" s="51"/>
      <c r="N47" s="98"/>
      <c r="O47" s="96"/>
      <c r="P47" s="51"/>
      <c r="Q47" s="98"/>
      <c r="R47" s="96"/>
      <c r="S47" s="51"/>
      <c r="T47" s="98"/>
      <c r="U47" s="96"/>
      <c r="V47" s="51"/>
      <c r="W47" s="98"/>
      <c r="X47" s="248"/>
      <c r="Y47" s="249"/>
      <c r="Z47" s="250"/>
      <c r="AA47" s="96"/>
      <c r="AB47" s="51"/>
      <c r="AC47" s="98"/>
      <c r="AD47" s="96"/>
      <c r="AE47" s="51"/>
      <c r="AF47" s="98"/>
      <c r="AG47" s="96"/>
      <c r="AH47" s="51"/>
      <c r="AI47" s="98"/>
      <c r="AJ47" s="96"/>
      <c r="AK47" s="51"/>
      <c r="AL47" s="98"/>
      <c r="AM47" s="96"/>
      <c r="AN47" s="51"/>
      <c r="AO47" s="98"/>
      <c r="AP47" s="96"/>
      <c r="AQ47" s="51"/>
      <c r="AR47" s="98"/>
      <c r="AS47" s="96"/>
      <c r="AT47" s="51"/>
      <c r="AU47" s="98"/>
      <c r="AV47" s="96"/>
      <c r="AW47" s="51"/>
      <c r="AX47" s="98"/>
      <c r="AY47" s="238">
        <f>AZ47+BA47+BB47</f>
        <v>0</v>
      </c>
      <c r="AZ47" s="240"/>
      <c r="BA47" s="209"/>
      <c r="BB47" s="209"/>
      <c r="BC47" s="209">
        <f>+C47+F47+I47+L47+O47+R47+U47+X47+AA47+AD47+AG47+AJ47+AM47+AV47+AP47+AS47</f>
        <v>0</v>
      </c>
      <c r="BD47" s="209">
        <f>+E47+H47+K47+N47+Q47+T47+W47+Z47+AC47+AF47+AI47+AL47+AO47+AX47+AR47+AU47</f>
        <v>0</v>
      </c>
      <c r="BE47" s="242">
        <f>+BC47-BD47</f>
        <v>0</v>
      </c>
      <c r="BF47" s="244">
        <f>+(AZ47*3)+(BA47*1)</f>
        <v>0</v>
      </c>
      <c r="BG47" s="246"/>
      <c r="BH47" s="29"/>
      <c r="BI47" s="29"/>
      <c r="BJ47" s="31"/>
    </row>
    <row r="48" spans="1:62" ht="13.5" customHeight="1">
      <c r="A48" s="29"/>
      <c r="B48" s="241"/>
      <c r="C48" s="92"/>
      <c r="D48" s="93"/>
      <c r="E48" s="94"/>
      <c r="F48" s="92"/>
      <c r="G48" s="93"/>
      <c r="H48" s="94"/>
      <c r="I48" s="92"/>
      <c r="J48" s="93"/>
      <c r="K48" s="94"/>
      <c r="L48" s="92"/>
      <c r="M48" s="93"/>
      <c r="N48" s="94"/>
      <c r="O48" s="92"/>
      <c r="P48" s="93"/>
      <c r="Q48" s="94"/>
      <c r="R48" s="92"/>
      <c r="S48" s="93"/>
      <c r="T48" s="94"/>
      <c r="U48" s="92"/>
      <c r="V48" s="93"/>
      <c r="W48" s="94"/>
      <c r="X48" s="251"/>
      <c r="Y48" s="252"/>
      <c r="Z48" s="253"/>
      <c r="AA48" s="92"/>
      <c r="AB48" s="93"/>
      <c r="AC48" s="94"/>
      <c r="AD48" s="92"/>
      <c r="AE48" s="93"/>
      <c r="AF48" s="94"/>
      <c r="AG48" s="92"/>
      <c r="AH48" s="93"/>
      <c r="AI48" s="94"/>
      <c r="AJ48" s="92"/>
      <c r="AK48" s="93"/>
      <c r="AL48" s="94"/>
      <c r="AM48" s="92"/>
      <c r="AN48" s="93"/>
      <c r="AO48" s="94"/>
      <c r="AP48" s="92"/>
      <c r="AQ48" s="93"/>
      <c r="AR48" s="94"/>
      <c r="AS48" s="92"/>
      <c r="AT48" s="93"/>
      <c r="AU48" s="94"/>
      <c r="AV48" s="92"/>
      <c r="AW48" s="93"/>
      <c r="AX48" s="94"/>
      <c r="AY48" s="239"/>
      <c r="AZ48" s="241"/>
      <c r="BA48" s="210"/>
      <c r="BB48" s="210"/>
      <c r="BC48" s="210"/>
      <c r="BD48" s="210"/>
      <c r="BE48" s="243"/>
      <c r="BF48" s="245"/>
      <c r="BG48" s="247"/>
      <c r="BH48" s="29"/>
      <c r="BI48" s="29"/>
      <c r="BJ48" s="31"/>
    </row>
    <row r="49" spans="1:62" ht="13.5" customHeight="1">
      <c r="A49" s="29"/>
      <c r="B49" s="209" t="s">
        <v>46</v>
      </c>
      <c r="C49" s="96"/>
      <c r="D49" s="51"/>
      <c r="E49" s="98"/>
      <c r="F49" s="96"/>
      <c r="G49" s="51"/>
      <c r="H49" s="98"/>
      <c r="I49" s="96"/>
      <c r="J49" s="51"/>
      <c r="K49" s="98"/>
      <c r="L49" s="96"/>
      <c r="M49" s="51"/>
      <c r="N49" s="98"/>
      <c r="O49" s="96"/>
      <c r="P49" s="51"/>
      <c r="Q49" s="98"/>
      <c r="R49" s="96"/>
      <c r="S49" s="51"/>
      <c r="T49" s="98"/>
      <c r="U49" s="96"/>
      <c r="V49" s="51"/>
      <c r="W49" s="98"/>
      <c r="X49" s="96"/>
      <c r="Y49" s="51"/>
      <c r="Z49" s="98"/>
      <c r="AA49" s="248"/>
      <c r="AB49" s="249"/>
      <c r="AC49" s="250"/>
      <c r="AD49" s="96"/>
      <c r="AE49" s="51"/>
      <c r="AF49" s="98"/>
      <c r="AG49" s="96"/>
      <c r="AH49" s="51"/>
      <c r="AI49" s="98"/>
      <c r="AJ49" s="96"/>
      <c r="AK49" s="51"/>
      <c r="AL49" s="98"/>
      <c r="AM49" s="96"/>
      <c r="AN49" s="51"/>
      <c r="AO49" s="98"/>
      <c r="AP49" s="96"/>
      <c r="AQ49" s="51"/>
      <c r="AR49" s="98"/>
      <c r="AS49" s="96"/>
      <c r="AT49" s="51"/>
      <c r="AU49" s="98"/>
      <c r="AV49" s="96"/>
      <c r="AW49" s="51"/>
      <c r="AX49" s="98"/>
      <c r="AY49" s="238">
        <f>AZ49+BA49+BB49</f>
        <v>0</v>
      </c>
      <c r="AZ49" s="240"/>
      <c r="BA49" s="209"/>
      <c r="BB49" s="209"/>
      <c r="BC49" s="209">
        <f>+C49+F49+I49+L49+O49+R49+U49+X49+AA49+AD49+AG49+AJ49+AM49+AV49+AP49+AS49</f>
        <v>0</v>
      </c>
      <c r="BD49" s="209">
        <f>+E49+H49+K49+N49+Q49+T49+W49+Z49+AC49+AF49+AI49+AL49+AO49+AX49+AR49+AU49</f>
        <v>0</v>
      </c>
      <c r="BE49" s="242">
        <f>+BC49-BD49</f>
        <v>0</v>
      </c>
      <c r="BF49" s="244">
        <f>+(AZ49*3)+(BA49*1)</f>
        <v>0</v>
      </c>
      <c r="BG49" s="246"/>
      <c r="BH49" s="29"/>
      <c r="BI49" s="29"/>
      <c r="BJ49" s="31"/>
    </row>
    <row r="50" spans="1:62" ht="13.5" customHeight="1">
      <c r="A50" s="29"/>
      <c r="B50" s="210"/>
      <c r="C50" s="92"/>
      <c r="D50" s="93"/>
      <c r="E50" s="94"/>
      <c r="F50" s="92"/>
      <c r="G50" s="93"/>
      <c r="H50" s="94"/>
      <c r="I50" s="92"/>
      <c r="J50" s="93"/>
      <c r="K50" s="94"/>
      <c r="L50" s="92"/>
      <c r="M50" s="93"/>
      <c r="N50" s="94"/>
      <c r="O50" s="92"/>
      <c r="P50" s="93"/>
      <c r="Q50" s="94"/>
      <c r="R50" s="92"/>
      <c r="S50" s="93"/>
      <c r="T50" s="94"/>
      <c r="U50" s="92"/>
      <c r="V50" s="93"/>
      <c r="W50" s="94"/>
      <c r="X50" s="92"/>
      <c r="Y50" s="93"/>
      <c r="Z50" s="94"/>
      <c r="AA50" s="251"/>
      <c r="AB50" s="252"/>
      <c r="AC50" s="253"/>
      <c r="AD50" s="92"/>
      <c r="AE50" s="93"/>
      <c r="AF50" s="94"/>
      <c r="AG50" s="92"/>
      <c r="AH50" s="93"/>
      <c r="AI50" s="94"/>
      <c r="AJ50" s="92"/>
      <c r="AK50" s="93"/>
      <c r="AL50" s="94"/>
      <c r="AM50" s="92"/>
      <c r="AN50" s="93"/>
      <c r="AO50" s="94"/>
      <c r="AP50" s="92"/>
      <c r="AQ50" s="93"/>
      <c r="AR50" s="94"/>
      <c r="AS50" s="92"/>
      <c r="AT50" s="93"/>
      <c r="AU50" s="94"/>
      <c r="AV50" s="92"/>
      <c r="AW50" s="93"/>
      <c r="AX50" s="94"/>
      <c r="AY50" s="239"/>
      <c r="AZ50" s="241"/>
      <c r="BA50" s="210"/>
      <c r="BB50" s="210"/>
      <c r="BC50" s="210"/>
      <c r="BD50" s="210"/>
      <c r="BE50" s="243"/>
      <c r="BF50" s="245"/>
      <c r="BG50" s="247"/>
      <c r="BH50" s="29"/>
      <c r="BI50" s="29"/>
      <c r="BJ50" s="31"/>
    </row>
    <row r="51" spans="1:62" ht="13.5" customHeight="1">
      <c r="A51" s="29"/>
      <c r="B51" s="209" t="s">
        <v>44</v>
      </c>
      <c r="C51" s="96"/>
      <c r="D51" s="51"/>
      <c r="E51" s="98"/>
      <c r="F51" s="96"/>
      <c r="G51" s="51"/>
      <c r="H51" s="98"/>
      <c r="I51" s="96"/>
      <c r="J51" s="51"/>
      <c r="K51" s="98"/>
      <c r="L51" s="96"/>
      <c r="M51" s="51"/>
      <c r="N51" s="98"/>
      <c r="O51" s="96"/>
      <c r="P51" s="51"/>
      <c r="Q51" s="98"/>
      <c r="R51" s="96"/>
      <c r="S51" s="51"/>
      <c r="T51" s="98"/>
      <c r="U51" s="96"/>
      <c r="V51" s="51"/>
      <c r="W51" s="98"/>
      <c r="X51" s="96"/>
      <c r="Y51" s="51"/>
      <c r="Z51" s="98"/>
      <c r="AA51" s="96"/>
      <c r="AB51" s="51"/>
      <c r="AC51" s="98"/>
      <c r="AD51" s="248"/>
      <c r="AE51" s="249"/>
      <c r="AF51" s="250"/>
      <c r="AG51" s="96"/>
      <c r="AH51" s="51"/>
      <c r="AI51" s="98"/>
      <c r="AJ51" s="96"/>
      <c r="AK51" s="51"/>
      <c r="AL51" s="98"/>
      <c r="AM51" s="96"/>
      <c r="AN51" s="51"/>
      <c r="AO51" s="98"/>
      <c r="AP51" s="96"/>
      <c r="AQ51" s="51"/>
      <c r="AR51" s="98"/>
      <c r="AS51" s="96"/>
      <c r="AT51" s="51"/>
      <c r="AU51" s="98"/>
      <c r="AV51" s="96"/>
      <c r="AW51" s="51"/>
      <c r="AX51" s="98"/>
      <c r="AY51" s="238">
        <f>AZ51+BA51+BB51</f>
        <v>0</v>
      </c>
      <c r="AZ51" s="240"/>
      <c r="BA51" s="209"/>
      <c r="BB51" s="209"/>
      <c r="BC51" s="209">
        <f>+C51+F51+I51+L51+O51+R51+U51+X51+AA51+AD51+AG51+AJ51+AM51+AV51+AP51+AS51</f>
        <v>0</v>
      </c>
      <c r="BD51" s="209">
        <f>+E51+H51+K51+N51+Q51+T51+W51+Z51+AC51+AF51+AI51+AL51+AO51+AX51+AR51+AU51</f>
        <v>0</v>
      </c>
      <c r="BE51" s="242">
        <f>+BC51-BD51</f>
        <v>0</v>
      </c>
      <c r="BF51" s="244">
        <f>+(AZ51*3)+(BA51*1)</f>
        <v>0</v>
      </c>
      <c r="BG51" s="246"/>
      <c r="BH51" s="29"/>
      <c r="BI51" s="29"/>
      <c r="BJ51" s="31" t="s">
        <v>60</v>
      </c>
    </row>
    <row r="52" spans="1:62" ht="13.5" customHeight="1">
      <c r="A52" s="29"/>
      <c r="B52" s="210"/>
      <c r="C52" s="92"/>
      <c r="D52" s="93"/>
      <c r="E52" s="94"/>
      <c r="F52" s="92"/>
      <c r="G52" s="93"/>
      <c r="H52" s="94"/>
      <c r="I52" s="92"/>
      <c r="J52" s="93"/>
      <c r="K52" s="94"/>
      <c r="L52" s="92"/>
      <c r="M52" s="93"/>
      <c r="N52" s="94"/>
      <c r="O52" s="92"/>
      <c r="P52" s="93"/>
      <c r="Q52" s="94"/>
      <c r="R52" s="92"/>
      <c r="S52" s="93"/>
      <c r="T52" s="94"/>
      <c r="U52" s="92"/>
      <c r="V52" s="93"/>
      <c r="W52" s="94"/>
      <c r="X52" s="92"/>
      <c r="Y52" s="93"/>
      <c r="Z52" s="94"/>
      <c r="AA52" s="92"/>
      <c r="AB52" s="93"/>
      <c r="AC52" s="94"/>
      <c r="AD52" s="251"/>
      <c r="AE52" s="252"/>
      <c r="AF52" s="253"/>
      <c r="AG52" s="92"/>
      <c r="AH52" s="93"/>
      <c r="AI52" s="94"/>
      <c r="AJ52" s="92"/>
      <c r="AK52" s="93"/>
      <c r="AL52" s="94"/>
      <c r="AM52" s="92"/>
      <c r="AN52" s="93"/>
      <c r="AO52" s="94"/>
      <c r="AP52" s="92"/>
      <c r="AQ52" s="93"/>
      <c r="AR52" s="94"/>
      <c r="AS52" s="92"/>
      <c r="AT52" s="93"/>
      <c r="AU52" s="94"/>
      <c r="AV52" s="92"/>
      <c r="AW52" s="93"/>
      <c r="AX52" s="94"/>
      <c r="AY52" s="239"/>
      <c r="AZ52" s="241"/>
      <c r="BA52" s="210"/>
      <c r="BB52" s="210"/>
      <c r="BC52" s="210"/>
      <c r="BD52" s="210"/>
      <c r="BE52" s="243"/>
      <c r="BF52" s="245"/>
      <c r="BG52" s="247"/>
      <c r="BH52" s="29"/>
      <c r="BI52" s="29"/>
      <c r="BJ52" s="31" t="s">
        <v>61</v>
      </c>
    </row>
    <row r="53" spans="1:62" ht="13.5" customHeight="1">
      <c r="A53" s="29"/>
      <c r="B53" s="276" t="s">
        <v>64</v>
      </c>
      <c r="C53" s="96"/>
      <c r="D53" s="51"/>
      <c r="E53" s="98"/>
      <c r="F53" s="96"/>
      <c r="G53" s="51"/>
      <c r="H53" s="98"/>
      <c r="I53" s="96"/>
      <c r="J53" s="51"/>
      <c r="K53" s="98"/>
      <c r="L53" s="96"/>
      <c r="M53" s="51"/>
      <c r="N53" s="98"/>
      <c r="O53" s="96"/>
      <c r="P53" s="51"/>
      <c r="Q53" s="98"/>
      <c r="R53" s="96"/>
      <c r="S53" s="51"/>
      <c r="T53" s="98"/>
      <c r="U53" s="96"/>
      <c r="V53" s="51"/>
      <c r="W53" s="98"/>
      <c r="X53" s="96"/>
      <c r="Y53" s="51"/>
      <c r="Z53" s="98"/>
      <c r="AA53" s="96"/>
      <c r="AB53" s="51"/>
      <c r="AC53" s="98"/>
      <c r="AD53" s="96"/>
      <c r="AE53" s="51"/>
      <c r="AF53" s="98"/>
      <c r="AG53" s="248"/>
      <c r="AH53" s="249"/>
      <c r="AI53" s="250"/>
      <c r="AJ53" s="96"/>
      <c r="AK53" s="51"/>
      <c r="AL53" s="98"/>
      <c r="AM53" s="96"/>
      <c r="AN53" s="51"/>
      <c r="AO53" s="98"/>
      <c r="AP53" s="96"/>
      <c r="AQ53" s="51"/>
      <c r="AR53" s="98"/>
      <c r="AS53" s="96"/>
      <c r="AT53" s="51"/>
      <c r="AU53" s="98"/>
      <c r="AV53" s="96"/>
      <c r="AW53" s="51"/>
      <c r="AX53" s="104"/>
      <c r="AY53" s="238">
        <f>AZ53+BA53+BB53</f>
        <v>0</v>
      </c>
      <c r="AZ53" s="240"/>
      <c r="BA53" s="209"/>
      <c r="BB53" s="209"/>
      <c r="BC53" s="209">
        <f>+C53+F53+I53+L53+O53+R53+U53+X53+AA53+AD53+AG53+AJ53+AM53+AV53+AP53+AS53</f>
        <v>0</v>
      </c>
      <c r="BD53" s="209">
        <f>+E53+H53+K53+N53+Q53+T53+W53+Z53+AC53+AF53+AI53+AL53+AO53+AX53+AR53+AU53</f>
        <v>0</v>
      </c>
      <c r="BE53" s="242">
        <f>+BC53-BD53</f>
        <v>0</v>
      </c>
      <c r="BF53" s="244">
        <f>+(AZ53*3)+(BA53*1)</f>
        <v>0</v>
      </c>
      <c r="BG53" s="246"/>
      <c r="BH53" s="29"/>
      <c r="BI53" s="29"/>
      <c r="BJ53" s="31" t="s">
        <v>62</v>
      </c>
    </row>
    <row r="54" spans="1:62" ht="13.5" customHeight="1">
      <c r="A54" s="29"/>
      <c r="B54" s="277"/>
      <c r="C54" s="99"/>
      <c r="D54" s="100"/>
      <c r="E54" s="101"/>
      <c r="F54" s="99"/>
      <c r="G54" s="100"/>
      <c r="H54" s="101"/>
      <c r="I54" s="99"/>
      <c r="J54" s="100"/>
      <c r="K54" s="101"/>
      <c r="L54" s="99"/>
      <c r="M54" s="100"/>
      <c r="N54" s="101"/>
      <c r="O54" s="99"/>
      <c r="P54" s="100"/>
      <c r="Q54" s="101"/>
      <c r="R54" s="99"/>
      <c r="S54" s="100"/>
      <c r="T54" s="101"/>
      <c r="U54" s="99"/>
      <c r="V54" s="100"/>
      <c r="W54" s="101"/>
      <c r="X54" s="99"/>
      <c r="Y54" s="100"/>
      <c r="Z54" s="101"/>
      <c r="AA54" s="99"/>
      <c r="AB54" s="100"/>
      <c r="AC54" s="101"/>
      <c r="AD54" s="99"/>
      <c r="AE54" s="100"/>
      <c r="AF54" s="101"/>
      <c r="AG54" s="251"/>
      <c r="AH54" s="252"/>
      <c r="AI54" s="253"/>
      <c r="AJ54" s="99"/>
      <c r="AK54" s="100"/>
      <c r="AL54" s="101"/>
      <c r="AM54" s="99"/>
      <c r="AN54" s="100"/>
      <c r="AO54" s="101"/>
      <c r="AP54" s="99"/>
      <c r="AQ54" s="100"/>
      <c r="AR54" s="101"/>
      <c r="AS54" s="92"/>
      <c r="AT54" s="93"/>
      <c r="AU54" s="94"/>
      <c r="AV54" s="99"/>
      <c r="AW54" s="100"/>
      <c r="AX54" s="105"/>
      <c r="AY54" s="239"/>
      <c r="AZ54" s="241"/>
      <c r="BA54" s="210"/>
      <c r="BB54" s="210"/>
      <c r="BC54" s="210"/>
      <c r="BD54" s="210"/>
      <c r="BE54" s="243"/>
      <c r="BF54" s="245"/>
      <c r="BG54" s="247"/>
      <c r="BH54" s="29"/>
      <c r="BI54" s="29"/>
      <c r="BJ54" s="31"/>
    </row>
    <row r="55" spans="1:62" ht="13.5" customHeight="1" hidden="1">
      <c r="A55" s="29"/>
      <c r="B55" s="296" t="s">
        <v>92</v>
      </c>
      <c r="C55" s="96"/>
      <c r="D55" s="51"/>
      <c r="E55" s="98"/>
      <c r="F55" s="96"/>
      <c r="G55" s="51"/>
      <c r="H55" s="98"/>
      <c r="I55" s="96"/>
      <c r="J55" s="51"/>
      <c r="K55" s="98"/>
      <c r="L55" s="96"/>
      <c r="M55" s="51"/>
      <c r="N55" s="98"/>
      <c r="O55" s="96"/>
      <c r="P55" s="51"/>
      <c r="Q55" s="98"/>
      <c r="R55" s="96"/>
      <c r="S55" s="51"/>
      <c r="T55" s="98"/>
      <c r="U55" s="96"/>
      <c r="V55" s="51"/>
      <c r="W55" s="98"/>
      <c r="X55" s="96"/>
      <c r="Y55" s="51"/>
      <c r="Z55" s="98"/>
      <c r="AA55" s="96"/>
      <c r="AB55" s="51"/>
      <c r="AC55" s="98"/>
      <c r="AD55" s="96"/>
      <c r="AE55" s="51"/>
      <c r="AF55" s="98"/>
      <c r="AG55" s="96"/>
      <c r="AH55" s="51"/>
      <c r="AI55" s="98"/>
      <c r="AJ55" s="248"/>
      <c r="AK55" s="249"/>
      <c r="AL55" s="250"/>
      <c r="AM55" s="96"/>
      <c r="AN55" s="51"/>
      <c r="AO55" s="98"/>
      <c r="AP55" s="96"/>
      <c r="AQ55" s="51"/>
      <c r="AR55" s="98"/>
      <c r="AS55" s="96"/>
      <c r="AT55" s="51"/>
      <c r="AU55" s="98"/>
      <c r="AV55" s="96"/>
      <c r="AW55" s="51"/>
      <c r="AX55" s="98"/>
      <c r="AY55" s="238">
        <f>AZ55+BA55+BB55</f>
        <v>0</v>
      </c>
      <c r="AZ55" s="240"/>
      <c r="BA55" s="209"/>
      <c r="BB55" s="209"/>
      <c r="BC55" s="209">
        <f>+C55+F55+I55+L55+O55+R55+U55+X55+AA55+AD55+AG55+AJ55+AM55+AV55+AP55+AS55</f>
        <v>0</v>
      </c>
      <c r="BD55" s="209">
        <f>+E55+H55+K55+N55+Q55+T55+W55+Z55+AC55+AF55+AI55+AL55+AO55+AX55+AR55+AU55</f>
        <v>0</v>
      </c>
      <c r="BE55" s="242">
        <f>+BC55-BD55</f>
        <v>0</v>
      </c>
      <c r="BF55" s="244">
        <f>+(AZ55*3)+(BA55*1)</f>
        <v>0</v>
      </c>
      <c r="BG55" s="246"/>
      <c r="BH55" s="29"/>
      <c r="BI55" s="29"/>
      <c r="BJ55" s="31"/>
    </row>
    <row r="56" spans="1:62" ht="13.5" customHeight="1" hidden="1">
      <c r="A56" s="29"/>
      <c r="B56" s="297"/>
      <c r="C56" s="99"/>
      <c r="D56" s="100"/>
      <c r="E56" s="101"/>
      <c r="F56" s="99"/>
      <c r="G56" s="100"/>
      <c r="H56" s="101"/>
      <c r="I56" s="99"/>
      <c r="J56" s="100"/>
      <c r="K56" s="101"/>
      <c r="L56" s="99"/>
      <c r="M56" s="100"/>
      <c r="N56" s="101"/>
      <c r="O56" s="99"/>
      <c r="P56" s="100"/>
      <c r="Q56" s="101"/>
      <c r="R56" s="99"/>
      <c r="S56" s="100"/>
      <c r="T56" s="101"/>
      <c r="U56" s="99"/>
      <c r="V56" s="100"/>
      <c r="W56" s="101"/>
      <c r="X56" s="99"/>
      <c r="Y56" s="100"/>
      <c r="Z56" s="101"/>
      <c r="AA56" s="99"/>
      <c r="AB56" s="100"/>
      <c r="AC56" s="101"/>
      <c r="AD56" s="99"/>
      <c r="AE56" s="100"/>
      <c r="AF56" s="101"/>
      <c r="AG56" s="99"/>
      <c r="AH56" s="100"/>
      <c r="AI56" s="101"/>
      <c r="AJ56" s="251"/>
      <c r="AK56" s="252"/>
      <c r="AL56" s="253"/>
      <c r="AM56" s="99"/>
      <c r="AN56" s="100"/>
      <c r="AO56" s="101"/>
      <c r="AP56" s="99"/>
      <c r="AQ56" s="100"/>
      <c r="AR56" s="101"/>
      <c r="AS56" s="99"/>
      <c r="AT56" s="100"/>
      <c r="AU56" s="101"/>
      <c r="AV56" s="99"/>
      <c r="AW56" s="100"/>
      <c r="AX56" s="101"/>
      <c r="AY56" s="239"/>
      <c r="AZ56" s="241"/>
      <c r="BA56" s="210"/>
      <c r="BB56" s="210"/>
      <c r="BC56" s="210"/>
      <c r="BD56" s="210"/>
      <c r="BE56" s="243"/>
      <c r="BF56" s="245"/>
      <c r="BG56" s="247"/>
      <c r="BH56" s="29"/>
      <c r="BI56" s="29"/>
      <c r="BJ56" s="31"/>
    </row>
    <row r="57" spans="1:62" ht="13.5" hidden="1">
      <c r="A57" s="29"/>
      <c r="B57" s="262"/>
      <c r="C57" s="106"/>
      <c r="D57" s="51"/>
      <c r="E57" s="97"/>
      <c r="F57" s="92"/>
      <c r="G57" s="107"/>
      <c r="H57" s="94"/>
      <c r="I57" s="93"/>
      <c r="J57" s="107"/>
      <c r="K57" s="93"/>
      <c r="L57" s="92"/>
      <c r="M57" s="107"/>
      <c r="N57" s="94"/>
      <c r="O57" s="93"/>
      <c r="P57" s="107"/>
      <c r="Q57" s="93"/>
      <c r="R57" s="92"/>
      <c r="S57" s="107"/>
      <c r="T57" s="94"/>
      <c r="U57" s="93"/>
      <c r="V57" s="107"/>
      <c r="W57" s="93"/>
      <c r="X57" s="92"/>
      <c r="Y57" s="107"/>
      <c r="Z57" s="94"/>
      <c r="AA57" s="93"/>
      <c r="AB57" s="107"/>
      <c r="AC57" s="93"/>
      <c r="AD57" s="92"/>
      <c r="AE57" s="107"/>
      <c r="AF57" s="94"/>
      <c r="AG57" s="93"/>
      <c r="AH57" s="107"/>
      <c r="AI57" s="93"/>
      <c r="AJ57" s="92"/>
      <c r="AK57" s="51"/>
      <c r="AL57" s="94"/>
      <c r="AM57" s="288"/>
      <c r="AN57" s="289"/>
      <c r="AO57" s="294"/>
      <c r="AP57" s="96"/>
      <c r="AQ57" s="51"/>
      <c r="AR57" s="104"/>
      <c r="AS57" s="104"/>
      <c r="AT57" s="104"/>
      <c r="AU57" s="104"/>
      <c r="AV57" s="104"/>
      <c r="AW57" s="104"/>
      <c r="AX57" s="104"/>
      <c r="AY57" s="238"/>
      <c r="AZ57" s="240"/>
      <c r="BA57" s="209"/>
      <c r="BB57" s="209"/>
      <c r="BC57" s="209">
        <f>+C57+F57+I57+L57+O57+R57+U57+X57+AA57+AD57+AG57+AJ57+AM57+AP57</f>
        <v>0</v>
      </c>
      <c r="BD57" s="209">
        <f>+E57+H57+K57+N57+Q57+T57+W57+Z57+AC57+AF57+AI57+AL57+AO57+AR57</f>
        <v>0</v>
      </c>
      <c r="BE57" s="242">
        <f>+BC57-BD57</f>
        <v>0</v>
      </c>
      <c r="BF57" s="244">
        <f>+(AZ57*3)+(BA57*1)</f>
        <v>0</v>
      </c>
      <c r="BG57" s="246"/>
      <c r="BH57" s="29"/>
      <c r="BI57" s="29"/>
      <c r="BJ57" s="31"/>
    </row>
    <row r="58" spans="1:62" ht="13.5" hidden="1">
      <c r="A58" s="29"/>
      <c r="B58" s="262"/>
      <c r="C58" s="52"/>
      <c r="D58" s="53"/>
      <c r="E58" s="100"/>
      <c r="F58" s="52"/>
      <c r="G58" s="53"/>
      <c r="H58" s="100"/>
      <c r="I58" s="99"/>
      <c r="J58" s="100"/>
      <c r="K58" s="101"/>
      <c r="L58" s="52"/>
      <c r="M58" s="53"/>
      <c r="N58" s="100"/>
      <c r="O58" s="52"/>
      <c r="P58" s="53"/>
      <c r="Q58" s="100"/>
      <c r="R58" s="52"/>
      <c r="S58" s="53"/>
      <c r="T58" s="100"/>
      <c r="U58" s="52"/>
      <c r="V58" s="53"/>
      <c r="W58" s="100"/>
      <c r="X58" s="52"/>
      <c r="Y58" s="53"/>
      <c r="Z58" s="100"/>
      <c r="AA58" s="52"/>
      <c r="AB58" s="53"/>
      <c r="AC58" s="100"/>
      <c r="AD58" s="52"/>
      <c r="AE58" s="53"/>
      <c r="AF58" s="100"/>
      <c r="AG58" s="52"/>
      <c r="AH58" s="53"/>
      <c r="AI58" s="100"/>
      <c r="AJ58" s="52"/>
      <c r="AK58" s="53"/>
      <c r="AL58" s="100"/>
      <c r="AM58" s="291"/>
      <c r="AN58" s="292"/>
      <c r="AO58" s="295"/>
      <c r="AP58" s="92"/>
      <c r="AQ58" s="93"/>
      <c r="AR58" s="108"/>
      <c r="AS58" s="108"/>
      <c r="AT58" s="108"/>
      <c r="AU58" s="108"/>
      <c r="AV58" s="108"/>
      <c r="AW58" s="108"/>
      <c r="AX58" s="108"/>
      <c r="AY58" s="239"/>
      <c r="AZ58" s="241"/>
      <c r="BA58" s="210"/>
      <c r="BB58" s="210"/>
      <c r="BC58" s="210"/>
      <c r="BD58" s="210"/>
      <c r="BE58" s="243"/>
      <c r="BF58" s="245"/>
      <c r="BG58" s="247"/>
      <c r="BH58" s="29"/>
      <c r="BI58" s="29"/>
      <c r="BJ58" s="31"/>
    </row>
    <row r="59" spans="1:62" ht="13.5" hidden="1">
      <c r="A59" s="29"/>
      <c r="B59" s="262"/>
      <c r="C59" s="106"/>
      <c r="D59" s="51"/>
      <c r="E59" s="97"/>
      <c r="F59" s="96"/>
      <c r="G59" s="51"/>
      <c r="H59" s="98"/>
      <c r="I59" s="97"/>
      <c r="J59" s="51"/>
      <c r="K59" s="97"/>
      <c r="L59" s="96"/>
      <c r="M59" s="51"/>
      <c r="N59" s="98"/>
      <c r="O59" s="97"/>
      <c r="P59" s="51"/>
      <c r="Q59" s="97"/>
      <c r="R59" s="96"/>
      <c r="S59" s="51"/>
      <c r="T59" s="98"/>
      <c r="U59" s="97"/>
      <c r="V59" s="51"/>
      <c r="W59" s="97"/>
      <c r="X59" s="96"/>
      <c r="Y59" s="51"/>
      <c r="Z59" s="98"/>
      <c r="AA59" s="97"/>
      <c r="AB59" s="51"/>
      <c r="AC59" s="97"/>
      <c r="AD59" s="96"/>
      <c r="AE59" s="51"/>
      <c r="AF59" s="98"/>
      <c r="AG59" s="97"/>
      <c r="AH59" s="51"/>
      <c r="AI59" s="97"/>
      <c r="AJ59" s="96"/>
      <c r="AK59" s="51"/>
      <c r="AL59" s="98"/>
      <c r="AM59" s="97"/>
      <c r="AN59" s="51"/>
      <c r="AO59" s="98"/>
      <c r="AP59" s="288"/>
      <c r="AQ59" s="289"/>
      <c r="AR59" s="290"/>
      <c r="AS59" s="104"/>
      <c r="AT59" s="104"/>
      <c r="AU59" s="104"/>
      <c r="AV59" s="104"/>
      <c r="AW59" s="104"/>
      <c r="AX59" s="104"/>
      <c r="AY59" s="238"/>
      <c r="AZ59" s="240"/>
      <c r="BA59" s="209"/>
      <c r="BB59" s="209"/>
      <c r="BC59" s="209">
        <f>+C59+F59+I59+L59+O59+R59+U59+X59+AA59+AD59+AG59+AJ59+AM59+AP59</f>
        <v>0</v>
      </c>
      <c r="BD59" s="209">
        <f>+E59+H59+K59+N59+Q59+T59+W59+Z59+AC59+AF59+AI59+AL59+AO59+AR59</f>
        <v>0</v>
      </c>
      <c r="BE59" s="242">
        <f>+BC59-BD59</f>
        <v>0</v>
      </c>
      <c r="BF59" s="244">
        <f>+(AZ59*3)+(BA59*1)</f>
        <v>0</v>
      </c>
      <c r="BG59" s="246"/>
      <c r="BH59" s="29"/>
      <c r="BI59" s="29"/>
      <c r="BJ59" s="31"/>
    </row>
    <row r="60" spans="1:62" ht="13.5" hidden="1">
      <c r="A60" s="29"/>
      <c r="B60" s="262"/>
      <c r="C60" s="52"/>
      <c r="D60" s="53"/>
      <c r="E60" s="100"/>
      <c r="F60" s="52"/>
      <c r="G60" s="53"/>
      <c r="H60" s="100"/>
      <c r="I60" s="99"/>
      <c r="J60" s="100"/>
      <c r="K60" s="101"/>
      <c r="L60" s="52"/>
      <c r="M60" s="53"/>
      <c r="N60" s="100"/>
      <c r="O60" s="52"/>
      <c r="P60" s="53"/>
      <c r="Q60" s="100"/>
      <c r="R60" s="52"/>
      <c r="S60" s="53"/>
      <c r="T60" s="100"/>
      <c r="U60" s="52"/>
      <c r="V60" s="53"/>
      <c r="W60" s="100"/>
      <c r="X60" s="52"/>
      <c r="Y60" s="53"/>
      <c r="Z60" s="100"/>
      <c r="AA60" s="52"/>
      <c r="AB60" s="53"/>
      <c r="AC60" s="100"/>
      <c r="AD60" s="52"/>
      <c r="AE60" s="53"/>
      <c r="AF60" s="100"/>
      <c r="AG60" s="52"/>
      <c r="AH60" s="53"/>
      <c r="AI60" s="100"/>
      <c r="AJ60" s="52"/>
      <c r="AK60" s="53"/>
      <c r="AL60" s="100"/>
      <c r="AM60" s="52"/>
      <c r="AN60" s="53"/>
      <c r="AO60" s="100"/>
      <c r="AP60" s="291"/>
      <c r="AQ60" s="292"/>
      <c r="AR60" s="293"/>
      <c r="AS60" s="105"/>
      <c r="AT60" s="105"/>
      <c r="AU60" s="105"/>
      <c r="AV60" s="105"/>
      <c r="AW60" s="105"/>
      <c r="AX60" s="105"/>
      <c r="AY60" s="239"/>
      <c r="AZ60" s="241"/>
      <c r="BA60" s="210"/>
      <c r="BB60" s="210"/>
      <c r="BC60" s="210"/>
      <c r="BD60" s="210"/>
      <c r="BE60" s="243"/>
      <c r="BF60" s="245"/>
      <c r="BG60" s="247"/>
      <c r="BH60" s="29"/>
      <c r="BI60" s="29"/>
      <c r="BJ60" s="31"/>
    </row>
    <row r="61" spans="1:62" ht="13.5">
      <c r="A61" s="29"/>
      <c r="B61" s="279" t="s">
        <v>72</v>
      </c>
      <c r="C61" s="96"/>
      <c r="D61" s="51"/>
      <c r="E61" s="98"/>
      <c r="F61" s="96"/>
      <c r="G61" s="51"/>
      <c r="H61" s="98"/>
      <c r="I61" s="96"/>
      <c r="J61" s="51"/>
      <c r="K61" s="98"/>
      <c r="L61" s="96"/>
      <c r="M61" s="51"/>
      <c r="N61" s="98"/>
      <c r="O61" s="96"/>
      <c r="P61" s="51"/>
      <c r="Q61" s="98"/>
      <c r="R61" s="96"/>
      <c r="S61" s="51"/>
      <c r="T61" s="98"/>
      <c r="U61" s="96"/>
      <c r="V61" s="51"/>
      <c r="W61" s="98"/>
      <c r="X61" s="96"/>
      <c r="Y61" s="51"/>
      <c r="Z61" s="98"/>
      <c r="AA61" s="96"/>
      <c r="AB61" s="51"/>
      <c r="AC61" s="98"/>
      <c r="AD61" s="96"/>
      <c r="AE61" s="51"/>
      <c r="AF61" s="98"/>
      <c r="AG61" s="96"/>
      <c r="AH61" s="51"/>
      <c r="AI61" s="98"/>
      <c r="AJ61" s="248"/>
      <c r="AK61" s="249"/>
      <c r="AL61" s="250"/>
      <c r="AM61" s="96"/>
      <c r="AN61" s="51"/>
      <c r="AO61" s="98"/>
      <c r="AP61" s="96"/>
      <c r="AQ61" s="51"/>
      <c r="AR61" s="98"/>
      <c r="AS61" s="96"/>
      <c r="AT61" s="51"/>
      <c r="AU61" s="98"/>
      <c r="AV61" s="97"/>
      <c r="AW61" s="51"/>
      <c r="AX61" s="104"/>
      <c r="AY61" s="238">
        <f>AZ61+BA61+BB61</f>
        <v>0</v>
      </c>
      <c r="AZ61" s="240"/>
      <c r="BA61" s="209"/>
      <c r="BB61" s="209"/>
      <c r="BC61" s="209">
        <f>+C61+F61+I61+L61+O61+R61+U61+X61+AA61+AD61+AG61+AJ61+AM61+AV61+AP61</f>
        <v>0</v>
      </c>
      <c r="BD61" s="209">
        <f>+E61+H61+K61+N61+Q61+T61+W61+Z61+AC61+AF61+AI61+AL61+AO61+AX61+AR61</f>
        <v>0</v>
      </c>
      <c r="BE61" s="242">
        <f>+BC61-BD61</f>
        <v>0</v>
      </c>
      <c r="BF61" s="244">
        <f>+(AZ61*3)+(BA61*1)</f>
        <v>0</v>
      </c>
      <c r="BG61" s="246"/>
      <c r="BH61" s="278"/>
      <c r="BI61" s="269"/>
      <c r="BJ61" s="31"/>
    </row>
    <row r="62" spans="1:62" ht="13.5">
      <c r="A62" s="29"/>
      <c r="B62" s="279"/>
      <c r="C62" s="99"/>
      <c r="D62" s="100"/>
      <c r="E62" s="101"/>
      <c r="F62" s="99"/>
      <c r="G62" s="100"/>
      <c r="H62" s="101"/>
      <c r="I62" s="99"/>
      <c r="J62" s="100"/>
      <c r="K62" s="101"/>
      <c r="L62" s="99"/>
      <c r="M62" s="100"/>
      <c r="N62" s="101"/>
      <c r="O62" s="99"/>
      <c r="P62" s="100"/>
      <c r="Q62" s="101"/>
      <c r="R62" s="99"/>
      <c r="S62" s="100"/>
      <c r="T62" s="101"/>
      <c r="U62" s="99"/>
      <c r="V62" s="100"/>
      <c r="W62" s="101"/>
      <c r="X62" s="99"/>
      <c r="Y62" s="100"/>
      <c r="Z62" s="101"/>
      <c r="AA62" s="99"/>
      <c r="AB62" s="100"/>
      <c r="AC62" s="101"/>
      <c r="AD62" s="99"/>
      <c r="AE62" s="100"/>
      <c r="AF62" s="101"/>
      <c r="AG62" s="99"/>
      <c r="AH62" s="100"/>
      <c r="AI62" s="101"/>
      <c r="AJ62" s="251"/>
      <c r="AK62" s="252"/>
      <c r="AL62" s="253"/>
      <c r="AM62" s="99"/>
      <c r="AN62" s="100"/>
      <c r="AO62" s="101"/>
      <c r="AP62" s="99"/>
      <c r="AQ62" s="100"/>
      <c r="AR62" s="101"/>
      <c r="AS62" s="99"/>
      <c r="AT62" s="100"/>
      <c r="AU62" s="101"/>
      <c r="AV62" s="100"/>
      <c r="AW62" s="100"/>
      <c r="AX62" s="100"/>
      <c r="AY62" s="239"/>
      <c r="AZ62" s="241"/>
      <c r="BA62" s="210"/>
      <c r="BB62" s="210"/>
      <c r="BC62" s="210"/>
      <c r="BD62" s="210"/>
      <c r="BE62" s="243"/>
      <c r="BF62" s="245"/>
      <c r="BG62" s="247"/>
      <c r="BH62" s="278"/>
      <c r="BI62" s="269"/>
      <c r="BJ62" s="31"/>
    </row>
    <row r="64" spans="3:36" ht="13.5">
      <c r="C64" s="88"/>
      <c r="E64" t="s">
        <v>77</v>
      </c>
      <c r="H64" s="89"/>
      <c r="J64" t="s">
        <v>78</v>
      </c>
      <c r="P64" s="90"/>
      <c r="R64" t="s">
        <v>79</v>
      </c>
      <c r="AJ64" t="s">
        <v>81</v>
      </c>
    </row>
  </sheetData>
  <sheetProtection/>
  <mergeCells count="337">
    <mergeCell ref="BG51:BG52"/>
    <mergeCell ref="BG53:BG54"/>
    <mergeCell ref="BG55:BG56"/>
    <mergeCell ref="BG43:BG44"/>
    <mergeCell ref="BE45:BE46"/>
    <mergeCell ref="BF45:BF46"/>
    <mergeCell ref="BG45:BG46"/>
    <mergeCell ref="BG47:BG48"/>
    <mergeCell ref="BG49:BG50"/>
    <mergeCell ref="BE47:BE48"/>
    <mergeCell ref="BG31:BG32"/>
    <mergeCell ref="BG33:BG34"/>
    <mergeCell ref="BG35:BG36"/>
    <mergeCell ref="BG37:BG38"/>
    <mergeCell ref="BG39:BG40"/>
    <mergeCell ref="BG41:BG42"/>
    <mergeCell ref="C2:AR2"/>
    <mergeCell ref="AZ2:BG2"/>
    <mergeCell ref="B31:B32"/>
    <mergeCell ref="C31:E32"/>
    <mergeCell ref="F31:H32"/>
    <mergeCell ref="I31:K32"/>
    <mergeCell ref="L31:N32"/>
    <mergeCell ref="O31:Q32"/>
    <mergeCell ref="R31:T32"/>
    <mergeCell ref="U31:W32"/>
    <mergeCell ref="AM31:AO32"/>
    <mergeCell ref="X31:Z32"/>
    <mergeCell ref="AA31:AC32"/>
    <mergeCell ref="AD31:AF32"/>
    <mergeCell ref="AG31:AI32"/>
    <mergeCell ref="AJ31:AL32"/>
    <mergeCell ref="AP31:AR32"/>
    <mergeCell ref="AY31:AY32"/>
    <mergeCell ref="AZ31:BB31"/>
    <mergeCell ref="BC31:BE31"/>
    <mergeCell ref="AS31:AU32"/>
    <mergeCell ref="AV31:AX32"/>
    <mergeCell ref="B37:B38"/>
    <mergeCell ref="I37:K38"/>
    <mergeCell ref="B35:B36"/>
    <mergeCell ref="F35:H36"/>
    <mergeCell ref="B33:B34"/>
    <mergeCell ref="C33:E34"/>
    <mergeCell ref="B43:B44"/>
    <mergeCell ref="R43:T44"/>
    <mergeCell ref="B41:B42"/>
    <mergeCell ref="O41:Q42"/>
    <mergeCell ref="B39:B40"/>
    <mergeCell ref="L39:N40"/>
    <mergeCell ref="B49:B50"/>
    <mergeCell ref="AA49:AC50"/>
    <mergeCell ref="B47:B48"/>
    <mergeCell ref="X47:Z48"/>
    <mergeCell ref="B45:B46"/>
    <mergeCell ref="U45:W46"/>
    <mergeCell ref="B55:B56"/>
    <mergeCell ref="AJ55:AL56"/>
    <mergeCell ref="B53:B54"/>
    <mergeCell ref="AG53:AI54"/>
    <mergeCell ref="B51:B52"/>
    <mergeCell ref="AD51:AF52"/>
    <mergeCell ref="B57:B58"/>
    <mergeCell ref="AM57:AO58"/>
    <mergeCell ref="AY57:AY58"/>
    <mergeCell ref="AZ57:AZ58"/>
    <mergeCell ref="BA57:BA58"/>
    <mergeCell ref="BB57:BB58"/>
    <mergeCell ref="BC57:BC58"/>
    <mergeCell ref="BD57:BD58"/>
    <mergeCell ref="BE57:BE58"/>
    <mergeCell ref="BF57:BF58"/>
    <mergeCell ref="BG57:BG58"/>
    <mergeCell ref="B59:B60"/>
    <mergeCell ref="AP59:AR60"/>
    <mergeCell ref="AY59:AY60"/>
    <mergeCell ref="AZ59:AZ60"/>
    <mergeCell ref="BA59:BA60"/>
    <mergeCell ref="BB59:BB60"/>
    <mergeCell ref="BC59:BC60"/>
    <mergeCell ref="BD59:BD60"/>
    <mergeCell ref="BE59:BE60"/>
    <mergeCell ref="BF59:BF60"/>
    <mergeCell ref="BG59:BG60"/>
    <mergeCell ref="C3:AR3"/>
    <mergeCell ref="AZ3:BG3"/>
    <mergeCell ref="B4:B5"/>
    <mergeCell ref="C4:E5"/>
    <mergeCell ref="F4:H5"/>
    <mergeCell ref="I4:K5"/>
    <mergeCell ref="L4:N5"/>
    <mergeCell ref="O4:Q5"/>
    <mergeCell ref="R4:T5"/>
    <mergeCell ref="U4:W5"/>
    <mergeCell ref="AM4:AO5"/>
    <mergeCell ref="X4:Z5"/>
    <mergeCell ref="AA4:AC5"/>
    <mergeCell ref="AD4:AF5"/>
    <mergeCell ref="AG4:AI5"/>
    <mergeCell ref="AJ4:AL5"/>
    <mergeCell ref="AP4:AR5"/>
    <mergeCell ref="AY4:AY5"/>
    <mergeCell ref="AZ4:BB4"/>
    <mergeCell ref="BC4:BE4"/>
    <mergeCell ref="BF4:BF5"/>
    <mergeCell ref="BG4:BG5"/>
    <mergeCell ref="AS4:AU5"/>
    <mergeCell ref="AV4:AX5"/>
    <mergeCell ref="B6:B7"/>
    <mergeCell ref="C6:E7"/>
    <mergeCell ref="AY6:AY7"/>
    <mergeCell ref="AZ6:AZ7"/>
    <mergeCell ref="BA6:BA7"/>
    <mergeCell ref="BB6:BB7"/>
    <mergeCell ref="BC6:BC7"/>
    <mergeCell ref="BD6:BD7"/>
    <mergeCell ref="BE6:BE7"/>
    <mergeCell ref="BF6:BF7"/>
    <mergeCell ref="BG6:BG7"/>
    <mergeCell ref="B8:B9"/>
    <mergeCell ref="F8:H9"/>
    <mergeCell ref="AY8:AY9"/>
    <mergeCell ref="AZ8:AZ9"/>
    <mergeCell ref="BA8:BA9"/>
    <mergeCell ref="BB8:BB9"/>
    <mergeCell ref="BC8:BC9"/>
    <mergeCell ref="BD8:BD9"/>
    <mergeCell ref="BE8:BE9"/>
    <mergeCell ref="BF8:BF9"/>
    <mergeCell ref="BG8:BG9"/>
    <mergeCell ref="B10:B11"/>
    <mergeCell ref="I10:K11"/>
    <mergeCell ref="AY10:AY11"/>
    <mergeCell ref="AZ10:AZ11"/>
    <mergeCell ref="BA10:BA11"/>
    <mergeCell ref="BB10:BB11"/>
    <mergeCell ref="BC10:BC11"/>
    <mergeCell ref="BD10:BD11"/>
    <mergeCell ref="BE10:BE11"/>
    <mergeCell ref="BF10:BF11"/>
    <mergeCell ref="BG10:BG11"/>
    <mergeCell ref="B12:B13"/>
    <mergeCell ref="L12:N13"/>
    <mergeCell ref="AY12:AY13"/>
    <mergeCell ref="AZ12:AZ13"/>
    <mergeCell ref="BA12:BA13"/>
    <mergeCell ref="BB12:BB13"/>
    <mergeCell ref="BC12:BC13"/>
    <mergeCell ref="BD12:BD13"/>
    <mergeCell ref="BE12:BE13"/>
    <mergeCell ref="BF12:BF13"/>
    <mergeCell ref="BG12:BG13"/>
    <mergeCell ref="B14:B15"/>
    <mergeCell ref="O14:Q15"/>
    <mergeCell ref="AY14:AY15"/>
    <mergeCell ref="AZ14:AZ15"/>
    <mergeCell ref="BA14:BA15"/>
    <mergeCell ref="BB14:BB15"/>
    <mergeCell ref="BC14:BC15"/>
    <mergeCell ref="BD14:BD15"/>
    <mergeCell ref="BE14:BE15"/>
    <mergeCell ref="BF14:BF15"/>
    <mergeCell ref="BG14:BG15"/>
    <mergeCell ref="B16:B17"/>
    <mergeCell ref="R16:T17"/>
    <mergeCell ref="AY16:AY17"/>
    <mergeCell ref="AZ16:AZ17"/>
    <mergeCell ref="BA16:BA17"/>
    <mergeCell ref="BB16:BB17"/>
    <mergeCell ref="BC16:BC17"/>
    <mergeCell ref="BD16:BD17"/>
    <mergeCell ref="BE16:BE17"/>
    <mergeCell ref="BF16:BF17"/>
    <mergeCell ref="BG16:BG17"/>
    <mergeCell ref="B18:B19"/>
    <mergeCell ref="U18:W19"/>
    <mergeCell ref="AY18:AY19"/>
    <mergeCell ref="AZ18:AZ19"/>
    <mergeCell ref="BA18:BA19"/>
    <mergeCell ref="BB18:BB19"/>
    <mergeCell ref="BC18:BC19"/>
    <mergeCell ref="BD18:BD19"/>
    <mergeCell ref="BE18:BE19"/>
    <mergeCell ref="BF18:BF19"/>
    <mergeCell ref="BG18:BG19"/>
    <mergeCell ref="B20:B21"/>
    <mergeCell ref="X20:Z21"/>
    <mergeCell ref="AY20:AY21"/>
    <mergeCell ref="AZ20:AZ21"/>
    <mergeCell ref="BA20:BA21"/>
    <mergeCell ref="BB20:BB21"/>
    <mergeCell ref="BC20:BC21"/>
    <mergeCell ref="BD20:BD21"/>
    <mergeCell ref="BE20:BE21"/>
    <mergeCell ref="BF20:BF21"/>
    <mergeCell ref="BG20:BG21"/>
    <mergeCell ref="B22:B23"/>
    <mergeCell ref="AA22:AC23"/>
    <mergeCell ref="AY22:AY23"/>
    <mergeCell ref="AZ22:AZ23"/>
    <mergeCell ref="BA22:BA23"/>
    <mergeCell ref="BB22:BB23"/>
    <mergeCell ref="BC22:BC23"/>
    <mergeCell ref="BD22:BD23"/>
    <mergeCell ref="BE22:BE23"/>
    <mergeCell ref="BF22:BF23"/>
    <mergeCell ref="BG22:BG23"/>
    <mergeCell ref="B24:B25"/>
    <mergeCell ref="AD24:AF25"/>
    <mergeCell ref="AY24:AY25"/>
    <mergeCell ref="AZ24:AZ25"/>
    <mergeCell ref="BA24:BA25"/>
    <mergeCell ref="BB24:BB25"/>
    <mergeCell ref="BC24:BC25"/>
    <mergeCell ref="BD24:BD25"/>
    <mergeCell ref="BE24:BE25"/>
    <mergeCell ref="BF24:BF25"/>
    <mergeCell ref="BG24:BG25"/>
    <mergeCell ref="B26:B27"/>
    <mergeCell ref="AG26:AI27"/>
    <mergeCell ref="AY26:AY27"/>
    <mergeCell ref="AZ26:AZ27"/>
    <mergeCell ref="BA26:BA27"/>
    <mergeCell ref="BB26:BB27"/>
    <mergeCell ref="BC26:BC27"/>
    <mergeCell ref="BD26:BD27"/>
    <mergeCell ref="BE26:BE27"/>
    <mergeCell ref="BF26:BF27"/>
    <mergeCell ref="BG26:BG27"/>
    <mergeCell ref="C30:AR30"/>
    <mergeCell ref="B61:B62"/>
    <mergeCell ref="AJ61:AL62"/>
    <mergeCell ref="AY61:AY62"/>
    <mergeCell ref="AZ61:AZ62"/>
    <mergeCell ref="BA61:BA62"/>
    <mergeCell ref="BB61:BB62"/>
    <mergeCell ref="BF31:BF32"/>
    <mergeCell ref="AY33:AY34"/>
    <mergeCell ref="AZ33:AZ34"/>
    <mergeCell ref="BI61:BI62"/>
    <mergeCell ref="BC61:BC62"/>
    <mergeCell ref="BD61:BD62"/>
    <mergeCell ref="BE61:BE62"/>
    <mergeCell ref="BF61:BF62"/>
    <mergeCell ref="BG61:BG62"/>
    <mergeCell ref="BH61:BH62"/>
    <mergeCell ref="BA33:BA34"/>
    <mergeCell ref="BB33:BB34"/>
    <mergeCell ref="BC33:BC34"/>
    <mergeCell ref="BD33:BD34"/>
    <mergeCell ref="BE33:BE34"/>
    <mergeCell ref="BF33:BF34"/>
    <mergeCell ref="BB35:BB36"/>
    <mergeCell ref="BC35:BC36"/>
    <mergeCell ref="BD35:BD36"/>
    <mergeCell ref="BE35:BE36"/>
    <mergeCell ref="BF35:BF36"/>
    <mergeCell ref="AY37:AY38"/>
    <mergeCell ref="AZ37:AZ38"/>
    <mergeCell ref="AY35:AY36"/>
    <mergeCell ref="AZ35:AZ36"/>
    <mergeCell ref="BA35:BA36"/>
    <mergeCell ref="BA37:BA38"/>
    <mergeCell ref="BB37:BB38"/>
    <mergeCell ref="BC37:BC38"/>
    <mergeCell ref="BD37:BD38"/>
    <mergeCell ref="BE37:BE38"/>
    <mergeCell ref="BF37:BF38"/>
    <mergeCell ref="BB39:BB40"/>
    <mergeCell ref="BC39:BC40"/>
    <mergeCell ref="BD39:BD40"/>
    <mergeCell ref="BE39:BE40"/>
    <mergeCell ref="BF39:BF40"/>
    <mergeCell ref="AY41:AY42"/>
    <mergeCell ref="AZ41:AZ42"/>
    <mergeCell ref="AY39:AY40"/>
    <mergeCell ref="AZ39:AZ40"/>
    <mergeCell ref="BA39:BA40"/>
    <mergeCell ref="BA41:BA42"/>
    <mergeCell ref="BB41:BB42"/>
    <mergeCell ref="BC41:BC42"/>
    <mergeCell ref="BD41:BD42"/>
    <mergeCell ref="BE41:BE42"/>
    <mergeCell ref="BF41:BF42"/>
    <mergeCell ref="BB43:BB44"/>
    <mergeCell ref="BC43:BC44"/>
    <mergeCell ref="BD43:BD44"/>
    <mergeCell ref="BE43:BE44"/>
    <mergeCell ref="BF43:BF44"/>
    <mergeCell ref="AY45:AY46"/>
    <mergeCell ref="AZ45:AZ46"/>
    <mergeCell ref="AY43:AY44"/>
    <mergeCell ref="AZ43:AZ44"/>
    <mergeCell ref="BA43:BA44"/>
    <mergeCell ref="BF47:BF48"/>
    <mergeCell ref="AY49:AY50"/>
    <mergeCell ref="AZ49:AZ50"/>
    <mergeCell ref="BA49:BA50"/>
    <mergeCell ref="AY47:AY48"/>
    <mergeCell ref="AZ47:AZ48"/>
    <mergeCell ref="BA47:BA48"/>
    <mergeCell ref="BF51:BF52"/>
    <mergeCell ref="AY53:AY54"/>
    <mergeCell ref="AZ53:AZ54"/>
    <mergeCell ref="BA53:BA54"/>
    <mergeCell ref="BC49:BC50"/>
    <mergeCell ref="BD49:BD50"/>
    <mergeCell ref="BE49:BE50"/>
    <mergeCell ref="BF49:BF50"/>
    <mergeCell ref="AY51:AY52"/>
    <mergeCell ref="AZ51:AZ52"/>
    <mergeCell ref="AY55:AY56"/>
    <mergeCell ref="AZ55:AZ56"/>
    <mergeCell ref="BA55:BA56"/>
    <mergeCell ref="BC51:BC52"/>
    <mergeCell ref="BD51:BD52"/>
    <mergeCell ref="BE51:BE52"/>
    <mergeCell ref="BA51:BA52"/>
    <mergeCell ref="BB55:BB56"/>
    <mergeCell ref="BA45:BA46"/>
    <mergeCell ref="BB45:BB46"/>
    <mergeCell ref="BC55:BC56"/>
    <mergeCell ref="BD55:BD56"/>
    <mergeCell ref="BE55:BE56"/>
    <mergeCell ref="BF55:BF56"/>
    <mergeCell ref="BC53:BC54"/>
    <mergeCell ref="BD53:BD54"/>
    <mergeCell ref="BE53:BE54"/>
    <mergeCell ref="BF53:BF54"/>
    <mergeCell ref="BC45:BC46"/>
    <mergeCell ref="BD45:BD46"/>
    <mergeCell ref="BB47:BB48"/>
    <mergeCell ref="BB49:BB50"/>
    <mergeCell ref="BB51:BB52"/>
    <mergeCell ref="BB53:BB54"/>
    <mergeCell ref="BC47:BC48"/>
    <mergeCell ref="BD47:BD48"/>
  </mergeCells>
  <dataValidations count="8">
    <dataValidation type="list" allowBlank="1" showInputMessage="1" showErrorMessage="1" sqref="Y58 V58 S58 P58 M58 AN60 G58 AQ58 AK60 AH60 AE60 AB60 Y60 D60 V60 D58 S60 P60 M60 G60 J58 AB58 AK58 AH58 AE58 J60">
      <formula1>$BJ$51:$BJ$53</formula1>
    </dataValidation>
    <dataValidation type="list" allowBlank="1" showInputMessage="1" showErrorMessage="1" sqref="E59:F59 E57:F57 T59:U59 T57:U57 AP57 H59:I59 H57:I57 Q59:R59 AO59 AL59:AM59 AL57 AI57:AJ57 K59:L59 K57:L57 W59:X59 N59:O59 N57:O57 C59 C57 AI59:AJ59 AF59:AG59 AF57:AG57 AC59:AD59 AC57:AD57 Q57:R57 Z59:AA59 Z57:AA57 W57:X57 AR57:AX57">
      <formula1>$BJ$31:$BJ$45</formula1>
    </dataValidation>
    <dataValidation type="list" allowBlank="1" showInputMessage="1" showErrorMessage="1" sqref="AQ28:AQ29 AN28:AN29 M28:M29 J28:J29 P28:P29 D28:D29 G28:G29 AK28:AK29 S28:S29 V28:V29 Y28:Y29 AB28:AB29 AE28:AE29 AW62">
      <formula1>$BJ$23:$BJ$25</formula1>
    </dataValidation>
    <dataValidation type="list" allowBlank="1" showInputMessage="1" showErrorMessage="1" sqref="X16 AU12:AV12 AU20:AV20 AU24:AV24 AU22:AV22 AU16:AV16 AU18:AV18 AU10:AV10 AU14:AV14 AU8:AV8 AX6 Z18:AA18 AI18:AJ18 K22:L22 K20:L20 K18:L18 AF18:AG18 AC18:AD18 H22:I22 H20:I20 H18:I18 H16:I16 H24:I24 N16:O16 K16:L16 K14:L14 H14:I14 H12:I12 E24:F24 E22:F22 E20:F20 E18:F18 E16:F16 E14:F14 E12:F12 E10:F10 AF6:AG6 AO10:AP10 AO12:AP12 AI12:AJ12 AF12:AG12 AC12:AD12 Z12:AA12 W12:X12 T12:U12 H26:I26 AC26:AD26 Z26:AA26 Z24:AA24 Z22 W22:X22 T22:U22 T20:U20 Q20:R20 W20 Q16 T18 N14 N18:O18 K12 H10 N24:O24 E26:F26 Q12:R12 O12 AL12:AM12 AL26:AM26 AL24:AM24 AL22:AM22 AO18:AP18 C26 AL16:AM16 AL14:AM14 AL10:AM10 AL8:AM8 AO8:AP8 AD22 AI22:AJ22 AF16:AG16 AC16:AD16 AI16:AJ16 AI14:AJ14 AF10:AG10 AI8:AJ8 W26:X26 AI6:AJ6 AI24:AJ24 X18 Z16:AA16 Q18 C24 C22 AC10:AD10 AC8:AD8 Z8:AA8 AC24 AF14:AG14 AC14:AD14 C20 C18">
      <formula1>$BK$3:$BK$17</formula1>
    </dataValidation>
    <dataValidation type="list" allowBlank="1" showInputMessage="1" showErrorMessage="1" sqref="Z10:AA10 W8:X8 W10:X10 AA20 T14:U14 C16 AO16:AP16 T10:U10 T8:U8 C10 R14 E8 AO14:AP14 Q10:R10 Q8:R8 C8 U16 AO24:AP24 N10:O10 N8:O8 Z14:AA14 AF26 L10 K8:L8 W14:X14 AR6:AS6 I8 AF22:AG22 AF8:AG8 AJ26 AO22:AP22 AL6:AM6 AC6:AD6 Z6:AA6 W6:X6 T6:U6 Q6:R6 N6:O6 K6:L6 H6:I6 AO26:AP26 F6 AR12:AS12 AG24 AO20:AP20 AL20:AM20 AI20:AJ20 Q22:R22 AF20:AG20 AC20:AD20 N22:O22 N20:O20 AL18:AM18 AR26:AS26 AR24:AS24 AR22:AS22 AR20:AS20 AR18:AS18 AR16:AS16 AI10:AJ10 AR14:AS14 AR10:AS10 AR8:AS8 AO6:AP6 K24:L24 C12 C14 W24:X24 T26:U26 Q26:R26 N26:O26 K26:L26 T24:U24 Q24:R24 AU6:AV6 AX12 AX20 AX24 AX22 AX16 AX18 AX10 AX14 AX8 AU26:AV26 AX26">
      <formula1>$BK$3:$BK$17</formula1>
    </dataValidation>
    <dataValidation type="list" allowBlank="1" showInputMessage="1" showErrorMessage="1" sqref="AK9 AT11 AT15 AT21 AT23 AT25 AT9 AT7 AT27 AT17 AT19 AT13 AE9 AB9 Y9 V9 S9 P9 M9 S27 AH17 AN13 D13 D17 AQ15 AK15 D23 D25 D27 D11 D9 AK11 AN11 AH11 AE11 AB11 Y11 V11 S11 AE17 AQ21 AE23 AN17 AQ23 AK27 AQ25 AQ9 AN9 AH23 AN23 AQ7 AH7 AK25 AN15 AB17 AN7 AK7 AE7 AB7 Y7 V7 S7 P7 M7 J7 Y17 AN25 AN27 Y27 V17 S15 D19 AE27 P11 AQ27 AH15 G7 D21 D15 AK17 AB27 AB25 Y25 AH21 AE21 AB21 AN19 AQ17 P27 AH25 Y23 AK19 AH19 AE19 AB19 M27 V23 V21 S21 P21">
      <formula1>$BK$23:$BK$25</formula1>
    </dataValidation>
    <dataValidation type="list" allowBlank="1" showInputMessage="1" showErrorMessage="1" sqref="M21 AE15 J27 S23 S19 P19 M19 AB15 V25 P23 P17 M17 Y15 S25 M23 M15 V15 P25 J23 AQ19 M25 J25 AQ13 AK13 AH13 AE13 AB13 Y13 V13 S13 P13 AN21 AK21 J21 J19 J17 J15 J13 G15 AQ11 AH9 J9 AK23 M11 V27 G13 G17 G23 G25 G27 G11 G19 G21 Y19 AW9 AW15 AW17 AW23 AW25 AW13 AW7 AW21 AW11 AW19 AW27">
      <formula1>$BK$23:$BK$25</formula1>
    </dataValidation>
    <dataValidation type="list" allowBlank="1" showInputMessage="1" showErrorMessage="1" sqref="AV61 AX61">
      <formula1>$BJ$3:$BJ$17</formula1>
    </dataValidation>
  </dataValidations>
  <printOptions/>
  <pageMargins left="0.2755905511811024" right="0" top="0.3937007874015748" bottom="0" header="0.31496062992125984" footer="0.31496062992125984"/>
  <pageSetup orientation="landscape" paperSize="9" scale="73" r:id="rId1"/>
</worksheet>
</file>

<file path=xl/worksheets/sheet6.xml><?xml version="1.0" encoding="utf-8"?>
<worksheet xmlns="http://schemas.openxmlformats.org/spreadsheetml/2006/main" xmlns:r="http://schemas.openxmlformats.org/officeDocument/2006/relationships">
  <dimension ref="A3:N59"/>
  <sheetViews>
    <sheetView zoomScalePageLayoutView="0" workbookViewId="0" topLeftCell="A25">
      <selection activeCell="A35" sqref="A35:A46"/>
    </sheetView>
  </sheetViews>
  <sheetFormatPr defaultColWidth="9.00390625" defaultRowHeight="13.5"/>
  <cols>
    <col min="1" max="1" width="27.00390625" style="0" bestFit="1" customWidth="1"/>
    <col min="3" max="14" width="13.875" style="0" customWidth="1"/>
  </cols>
  <sheetData>
    <row r="3" spans="3:14" ht="13.5">
      <c r="C3" s="301">
        <v>1</v>
      </c>
      <c r="D3" s="301"/>
      <c r="E3" s="301"/>
      <c r="F3" s="301">
        <v>4</v>
      </c>
      <c r="G3" s="301"/>
      <c r="H3" s="301"/>
      <c r="I3" s="301">
        <v>7</v>
      </c>
      <c r="J3" s="301"/>
      <c r="K3" s="301"/>
      <c r="L3" s="301">
        <v>10</v>
      </c>
      <c r="M3" s="301"/>
      <c r="N3" s="301"/>
    </row>
    <row r="4" spans="1:14" ht="13.5">
      <c r="A4" s="65" t="s">
        <v>82</v>
      </c>
      <c r="C4" s="66" t="str">
        <f>A4</f>
        <v>FC鳴門</v>
      </c>
      <c r="D4" s="66" t="str">
        <f>A12</f>
        <v>Z団</v>
      </c>
      <c r="E4" s="66" t="str">
        <f>C5</f>
        <v>吉野倶楽部</v>
      </c>
      <c r="F4" s="66" t="str">
        <f>A6</f>
        <v>吉野倶楽部</v>
      </c>
      <c r="G4" s="66" t="str">
        <f>A9</f>
        <v>阿南SFC</v>
      </c>
      <c r="H4" s="66" t="str">
        <f>F5</f>
        <v>徳島SFC50</v>
      </c>
      <c r="I4" s="66" t="str">
        <f>A11</f>
        <v>応神クラブ</v>
      </c>
      <c r="J4" s="66" t="str">
        <f>A5</f>
        <v>チロリン村</v>
      </c>
      <c r="K4" s="66" t="str">
        <f>I5</f>
        <v>プレフ</v>
      </c>
      <c r="L4" s="66" t="str">
        <f>A7</f>
        <v>徳島市シニア サッカークラブ</v>
      </c>
      <c r="M4" s="66" t="str">
        <f>A9</f>
        <v>阿南SFC</v>
      </c>
      <c r="N4" s="66" t="str">
        <f>L5</f>
        <v>RED　OLD</v>
      </c>
    </row>
    <row r="5" spans="1:14" ht="13.5">
      <c r="A5" s="18" t="s">
        <v>63</v>
      </c>
      <c r="C5" s="66" t="str">
        <f>A6</f>
        <v>吉野倶楽部</v>
      </c>
      <c r="D5" s="66" t="str">
        <f>A14</f>
        <v>徳島SFC50</v>
      </c>
      <c r="E5" s="66" t="str">
        <f>C6</f>
        <v>プレフ</v>
      </c>
      <c r="F5" s="66" t="str">
        <f>A14</f>
        <v>徳島SFC50</v>
      </c>
      <c r="G5" s="66" t="str">
        <f>A8</f>
        <v>プレフ</v>
      </c>
      <c r="H5" s="66" t="str">
        <f>F6</f>
        <v>T.C.O.SC</v>
      </c>
      <c r="I5" s="66" t="str">
        <f>A8</f>
        <v>プレフ</v>
      </c>
      <c r="J5" s="66" t="str">
        <f>A6</f>
        <v>吉野倶楽部</v>
      </c>
      <c r="K5" s="66" t="str">
        <f>I6</f>
        <v>T.C.O.SC</v>
      </c>
      <c r="L5" s="66" t="str">
        <f>A10</f>
        <v>RED　OLD</v>
      </c>
      <c r="M5" s="66" t="str">
        <f>A12</f>
        <v>Z団</v>
      </c>
      <c r="N5" s="66" t="str">
        <f>L6</f>
        <v>応神クラブ</v>
      </c>
    </row>
    <row r="6" spans="1:14" ht="13.5">
      <c r="A6" s="18" t="s">
        <v>83</v>
      </c>
      <c r="C6" s="66" t="str">
        <f>A8</f>
        <v>プレフ</v>
      </c>
      <c r="D6" s="66" t="str">
        <f>A11</f>
        <v>応神クラブ</v>
      </c>
      <c r="E6" s="66" t="str">
        <f>C7</f>
        <v>阿南SFC</v>
      </c>
      <c r="F6" s="66" t="str">
        <f>A13</f>
        <v>T.C.O.SC</v>
      </c>
      <c r="G6" s="66" t="str">
        <f>A11</f>
        <v>応神クラブ</v>
      </c>
      <c r="H6" s="66" t="str">
        <f>F7</f>
        <v>RED　OLD</v>
      </c>
      <c r="I6" s="66" t="str">
        <f>A13</f>
        <v>T.C.O.SC</v>
      </c>
      <c r="J6" s="66" t="str">
        <f>A10</f>
        <v>RED　OLD</v>
      </c>
      <c r="K6" s="66" t="str">
        <f>I7</f>
        <v>徳島市シニア サッカークラブ</v>
      </c>
      <c r="L6" s="66" t="str">
        <f>A11</f>
        <v>応神クラブ</v>
      </c>
      <c r="M6" s="66" t="str">
        <f>A14</f>
        <v>徳島SFC50</v>
      </c>
      <c r="N6" s="66" t="str">
        <f>L7</f>
        <v>チロリン村</v>
      </c>
    </row>
    <row r="7" spans="1:14" ht="13.5">
      <c r="A7" s="18" t="s">
        <v>20</v>
      </c>
      <c r="C7" s="66" t="str">
        <f>A9</f>
        <v>阿南SFC</v>
      </c>
      <c r="D7" s="66" t="str">
        <f>A13</f>
        <v>T.C.O.SC</v>
      </c>
      <c r="E7" s="66" t="str">
        <f>C8</f>
        <v>徳島市シニア サッカークラブ</v>
      </c>
      <c r="F7" s="66" t="str">
        <f>A10</f>
        <v>RED　OLD</v>
      </c>
      <c r="G7" s="66" t="str">
        <f>A4</f>
        <v>FC鳴門</v>
      </c>
      <c r="H7" s="66" t="str">
        <f>F8</f>
        <v>Z団</v>
      </c>
      <c r="I7" s="66" t="str">
        <f>A7</f>
        <v>徳島市シニア サッカークラブ</v>
      </c>
      <c r="J7" s="66" t="str">
        <f>A12</f>
        <v>Z団</v>
      </c>
      <c r="K7" s="66" t="str">
        <f>I8</f>
        <v>FC鳴門</v>
      </c>
      <c r="L7" s="66" t="str">
        <f>A5</f>
        <v>チロリン村</v>
      </c>
      <c r="M7" s="66" t="str">
        <f>A8</f>
        <v>プレフ</v>
      </c>
      <c r="N7" s="66" t="str">
        <f>L8</f>
        <v>吉野倶楽部</v>
      </c>
    </row>
    <row r="8" spans="1:14" ht="13.5">
      <c r="A8" s="18" t="s">
        <v>72</v>
      </c>
      <c r="C8" s="66" t="str">
        <f>A7</f>
        <v>徳島市シニア サッカークラブ</v>
      </c>
      <c r="D8" s="66" t="str">
        <f>A10</f>
        <v>RED　OLD</v>
      </c>
      <c r="E8" s="66" t="str">
        <f>D7</f>
        <v>T.C.O.SC</v>
      </c>
      <c r="F8" s="66" t="str">
        <f>A12</f>
        <v>Z団</v>
      </c>
      <c r="G8" s="66" t="str">
        <f>A5</f>
        <v>チロリン村</v>
      </c>
      <c r="H8" s="66" t="str">
        <f>G7</f>
        <v>FC鳴門</v>
      </c>
      <c r="I8" s="66" t="str">
        <f>A4</f>
        <v>FC鳴門</v>
      </c>
      <c r="J8" s="66" t="str">
        <f>A14</f>
        <v>徳島SFC50</v>
      </c>
      <c r="K8" s="66" t="str">
        <f>J7</f>
        <v>Z団</v>
      </c>
      <c r="L8" s="66" t="str">
        <f>A6</f>
        <v>吉野倶楽部</v>
      </c>
      <c r="M8" s="66" t="str">
        <f>A13</f>
        <v>T.C.O.SC</v>
      </c>
      <c r="N8" s="66" t="str">
        <f>M7</f>
        <v>プレフ</v>
      </c>
    </row>
    <row r="9" spans="1:14" ht="13.5">
      <c r="A9" s="18" t="s">
        <v>84</v>
      </c>
      <c r="C9" s="302" t="str">
        <f>A5</f>
        <v>チロリン村</v>
      </c>
      <c r="D9" s="303"/>
      <c r="E9" s="304"/>
      <c r="F9" s="302" t="str">
        <f>A7</f>
        <v>徳島市シニア サッカークラブ</v>
      </c>
      <c r="G9" s="303"/>
      <c r="H9" s="304"/>
      <c r="I9" s="302" t="str">
        <f>A9</f>
        <v>阿南SFC</v>
      </c>
      <c r="J9" s="303"/>
      <c r="K9" s="304"/>
      <c r="L9" s="302" t="str">
        <f>A4</f>
        <v>FC鳴門</v>
      </c>
      <c r="M9" s="303"/>
      <c r="N9" s="304"/>
    </row>
    <row r="10" spans="1:14" ht="13.5">
      <c r="A10" s="18" t="s">
        <v>85</v>
      </c>
      <c r="C10" s="67"/>
      <c r="D10" s="67"/>
      <c r="E10" s="67"/>
      <c r="F10" s="67"/>
      <c r="G10" s="67"/>
      <c r="H10" s="67"/>
      <c r="I10" s="67"/>
      <c r="J10" s="67"/>
      <c r="K10" s="67"/>
      <c r="L10" s="67"/>
      <c r="M10" s="67"/>
      <c r="N10" s="67"/>
    </row>
    <row r="11" spans="1:14" ht="13.5">
      <c r="A11" s="18" t="s">
        <v>45</v>
      </c>
      <c r="C11" s="299">
        <v>2</v>
      </c>
      <c r="D11" s="299"/>
      <c r="E11" s="299"/>
      <c r="F11" s="299">
        <v>5</v>
      </c>
      <c r="G11" s="299"/>
      <c r="H11" s="299"/>
      <c r="I11" s="299">
        <v>8</v>
      </c>
      <c r="J11" s="299"/>
      <c r="K11" s="299"/>
      <c r="L11" s="299">
        <v>11</v>
      </c>
      <c r="M11" s="299"/>
      <c r="N11" s="299"/>
    </row>
    <row r="12" spans="1:14" ht="13.5">
      <c r="A12" s="18" t="s">
        <v>86</v>
      </c>
      <c r="C12" s="66" t="str">
        <f>A9</f>
        <v>阿南SFC</v>
      </c>
      <c r="D12" s="66" t="str">
        <f>A14</f>
        <v>徳島SFC50</v>
      </c>
      <c r="E12" s="66" t="str">
        <f>C13</f>
        <v>T.C.O.SC</v>
      </c>
      <c r="F12" s="66" t="str">
        <f>A10</f>
        <v>RED　OLD</v>
      </c>
      <c r="G12" s="66" t="str">
        <f>A14</f>
        <v>徳島SFC50</v>
      </c>
      <c r="H12" s="66" t="str">
        <f>F13</f>
        <v>FC鳴門</v>
      </c>
      <c r="I12" s="66" t="str">
        <f>A8</f>
        <v>プレフ</v>
      </c>
      <c r="J12" s="66" t="str">
        <f>A12</f>
        <v>Z団</v>
      </c>
      <c r="K12" s="66" t="str">
        <f>I13</f>
        <v>徳島SFC50</v>
      </c>
      <c r="L12" s="66" t="str">
        <f>A13</f>
        <v>T.C.O.SC</v>
      </c>
      <c r="M12" s="66" t="str">
        <f>A8</f>
        <v>プレフ</v>
      </c>
      <c r="N12" s="66" t="str">
        <f>L13</f>
        <v>阿南SFC</v>
      </c>
    </row>
    <row r="13" spans="1:14" ht="13.5">
      <c r="A13" s="18" t="s">
        <v>87</v>
      </c>
      <c r="C13" s="66" t="str">
        <f>A13</f>
        <v>T.C.O.SC</v>
      </c>
      <c r="D13" s="66" t="str">
        <f>A7</f>
        <v>徳島市シニア サッカークラブ</v>
      </c>
      <c r="E13" s="66" t="str">
        <f>C14</f>
        <v>Z団</v>
      </c>
      <c r="F13" s="66" t="str">
        <f>A4</f>
        <v>FC鳴門</v>
      </c>
      <c r="G13" s="66" t="str">
        <f>A11</f>
        <v>応神クラブ</v>
      </c>
      <c r="H13" s="66" t="str">
        <f>F14</f>
        <v>チロリン村</v>
      </c>
      <c r="I13" s="66" t="str">
        <f>A14</f>
        <v>徳島SFC50</v>
      </c>
      <c r="J13" s="66" t="str">
        <f>A13</f>
        <v>T.C.O.SC</v>
      </c>
      <c r="K13" s="66" t="str">
        <f>I14</f>
        <v>徳島市シニア サッカークラブ</v>
      </c>
      <c r="L13" s="66" t="str">
        <f>A9</f>
        <v>阿南SFC</v>
      </c>
      <c r="M13" s="66" t="str">
        <f>A4</f>
        <v>FC鳴門</v>
      </c>
      <c r="N13" s="66" t="str">
        <f>L14</f>
        <v>徳島SFC50</v>
      </c>
    </row>
    <row r="14" spans="1:14" ht="13.5">
      <c r="A14" s="68" t="s">
        <v>88</v>
      </c>
      <c r="C14" s="66" t="str">
        <f>A12</f>
        <v>Z団</v>
      </c>
      <c r="D14" s="66" t="str">
        <f>A6</f>
        <v>吉野倶楽部</v>
      </c>
      <c r="E14" s="66" t="str">
        <f>C15</f>
        <v>RED　OLD</v>
      </c>
      <c r="F14" s="66" t="str">
        <f>A5</f>
        <v>チロリン村</v>
      </c>
      <c r="G14" s="66" t="str">
        <f>A13</f>
        <v>T.C.O.SC</v>
      </c>
      <c r="H14" s="66" t="str">
        <f>F15</f>
        <v>徳島市シニア サッカークラブ</v>
      </c>
      <c r="I14" s="66" t="str">
        <f>A7</f>
        <v>徳島市シニア サッカークラブ</v>
      </c>
      <c r="J14" s="66" t="str">
        <f>A4</f>
        <v>FC鳴門</v>
      </c>
      <c r="K14" s="66" t="str">
        <f>I15</f>
        <v>阿南SFC</v>
      </c>
      <c r="L14" s="66" t="str">
        <f>A14</f>
        <v>徳島SFC50</v>
      </c>
      <c r="M14" s="66" t="str">
        <f>A5</f>
        <v>チロリン村</v>
      </c>
      <c r="N14" s="66" t="str">
        <f>L15</f>
        <v>RED　OLD</v>
      </c>
    </row>
    <row r="15" spans="3:14" ht="13.5">
      <c r="C15" s="66" t="str">
        <f>A10</f>
        <v>RED　OLD</v>
      </c>
      <c r="D15" s="66" t="str">
        <f>A5</f>
        <v>チロリン村</v>
      </c>
      <c r="E15" s="66" t="str">
        <f>C16</f>
        <v>FC鳴門</v>
      </c>
      <c r="F15" s="66" t="str">
        <f>A7</f>
        <v>徳島市シニア サッカークラブ</v>
      </c>
      <c r="G15" s="66" t="str">
        <f>A8</f>
        <v>プレフ</v>
      </c>
      <c r="H15" s="66" t="str">
        <f>F16</f>
        <v>阿南SFC</v>
      </c>
      <c r="I15" s="66" t="str">
        <f>A9</f>
        <v>阿南SFC</v>
      </c>
      <c r="J15" s="66" t="str">
        <f>A5</f>
        <v>チロリン村</v>
      </c>
      <c r="K15" s="66" t="str">
        <f>I16</f>
        <v>応神クラブ</v>
      </c>
      <c r="L15" s="66" t="str">
        <f>A10</f>
        <v>RED　OLD</v>
      </c>
      <c r="M15" s="66" t="str">
        <f>A6</f>
        <v>吉野倶楽部</v>
      </c>
      <c r="N15" s="66" t="str">
        <f>L16</f>
        <v>応神クラブ</v>
      </c>
    </row>
    <row r="16" spans="3:14" ht="13.5">
      <c r="C16" s="66" t="str">
        <f>A4</f>
        <v>FC鳴門</v>
      </c>
      <c r="D16" s="66" t="str">
        <f>A8</f>
        <v>プレフ</v>
      </c>
      <c r="E16" s="66" t="str">
        <f>D15</f>
        <v>チロリン村</v>
      </c>
      <c r="F16" s="66" t="str">
        <f>A9</f>
        <v>阿南SFC</v>
      </c>
      <c r="G16" s="66" t="str">
        <f>A12</f>
        <v>Z団</v>
      </c>
      <c r="H16" s="66" t="str">
        <f>G15</f>
        <v>プレフ</v>
      </c>
      <c r="I16" s="66" t="str">
        <f>A11</f>
        <v>応神クラブ</v>
      </c>
      <c r="J16" s="66" t="str">
        <f>A6</f>
        <v>吉野倶楽部</v>
      </c>
      <c r="K16" s="66" t="str">
        <f>J15</f>
        <v>チロリン村</v>
      </c>
      <c r="L16" s="66" t="str">
        <f>A11</f>
        <v>応神クラブ</v>
      </c>
      <c r="M16" s="66" t="str">
        <f>A7</f>
        <v>徳島市シニア サッカークラブ</v>
      </c>
      <c r="N16" s="66" t="str">
        <f>M15</f>
        <v>吉野倶楽部</v>
      </c>
    </row>
    <row r="17" spans="3:14" ht="13.5">
      <c r="C17" s="302" t="str">
        <f>A11</f>
        <v>応神クラブ</v>
      </c>
      <c r="D17" s="303"/>
      <c r="E17" s="304"/>
      <c r="F17" s="302" t="str">
        <f>A6</f>
        <v>吉野倶楽部</v>
      </c>
      <c r="G17" s="303"/>
      <c r="H17" s="304"/>
      <c r="I17" s="302" t="str">
        <f>A10</f>
        <v>RED　OLD</v>
      </c>
      <c r="J17" s="303"/>
      <c r="K17" s="304"/>
      <c r="L17" s="302" t="str">
        <f>A12</f>
        <v>Z団</v>
      </c>
      <c r="M17" s="303"/>
      <c r="N17" s="304"/>
    </row>
    <row r="18" spans="1:14" ht="13.5">
      <c r="A18" s="71"/>
      <c r="C18" s="67"/>
      <c r="D18" s="67"/>
      <c r="E18" s="67"/>
      <c r="F18" s="67"/>
      <c r="G18" s="67"/>
      <c r="H18" s="67"/>
      <c r="I18" s="67"/>
      <c r="J18" s="67"/>
      <c r="K18" s="67"/>
      <c r="L18" s="67"/>
      <c r="M18" s="67"/>
      <c r="N18" s="67"/>
    </row>
    <row r="19" spans="1:14" ht="13.5">
      <c r="A19" s="16"/>
      <c r="C19" s="299">
        <v>3</v>
      </c>
      <c r="D19" s="299"/>
      <c r="E19" s="299"/>
      <c r="F19" s="299">
        <v>6</v>
      </c>
      <c r="G19" s="299"/>
      <c r="H19" s="299"/>
      <c r="I19" s="299">
        <v>9</v>
      </c>
      <c r="J19" s="299"/>
      <c r="K19" s="299"/>
      <c r="L19" s="300"/>
      <c r="M19" s="300"/>
      <c r="N19" s="300"/>
    </row>
    <row r="20" spans="1:14" ht="13.5">
      <c r="A20" s="16"/>
      <c r="C20" s="66" t="str">
        <f>A12</f>
        <v>Z団</v>
      </c>
      <c r="D20" s="66" t="str">
        <f>A13</f>
        <v>T.C.O.SC</v>
      </c>
      <c r="E20" s="66" t="str">
        <f>C21</f>
        <v>応神クラブ</v>
      </c>
      <c r="F20" s="66" t="str">
        <f>A7</f>
        <v>徳島市シニア サッカークラブ</v>
      </c>
      <c r="G20" s="66" t="str">
        <f>A5</f>
        <v>チロリン村</v>
      </c>
      <c r="H20" s="66" t="str">
        <f>F21</f>
        <v>プレフ</v>
      </c>
      <c r="I20" s="66" t="str">
        <f>A5</f>
        <v>チロリン村</v>
      </c>
      <c r="J20" s="66" t="str">
        <f>A6</f>
        <v>吉野倶楽部</v>
      </c>
      <c r="K20" s="66" t="str">
        <f>I21</f>
        <v>RED　OLD</v>
      </c>
      <c r="L20" s="69"/>
      <c r="M20" s="69"/>
      <c r="N20" s="69"/>
    </row>
    <row r="21" spans="1:14" ht="13.5">
      <c r="A21" s="16"/>
      <c r="C21" s="66" t="str">
        <f>A11</f>
        <v>応神クラブ</v>
      </c>
      <c r="D21" s="66" t="str">
        <f>A10</f>
        <v>RED　OLD</v>
      </c>
      <c r="E21" s="66" t="str">
        <f>C22</f>
        <v>阿南SFC</v>
      </c>
      <c r="F21" s="66" t="str">
        <f>A8</f>
        <v>プレフ</v>
      </c>
      <c r="G21" s="66" t="str">
        <f>A10</f>
        <v>RED　OLD</v>
      </c>
      <c r="H21" s="66" t="str">
        <f>F22</f>
        <v>応神クラブ</v>
      </c>
      <c r="I21" s="66" t="str">
        <f>A10</f>
        <v>RED　OLD</v>
      </c>
      <c r="J21" s="66" t="str">
        <f>A9</f>
        <v>阿南SFC</v>
      </c>
      <c r="K21" s="66" t="str">
        <f>I22</f>
        <v>Z団</v>
      </c>
      <c r="L21" s="69"/>
      <c r="M21" s="69"/>
      <c r="N21" s="69"/>
    </row>
    <row r="22" spans="1:14" ht="13.5">
      <c r="A22" s="16"/>
      <c r="C22" s="66" t="str">
        <f>A9</f>
        <v>阿南SFC</v>
      </c>
      <c r="D22" s="66" t="str">
        <f>A8</f>
        <v>プレフ</v>
      </c>
      <c r="E22" s="66" t="str">
        <f>C23</f>
        <v>徳島市シニア サッカークラブ</v>
      </c>
      <c r="F22" s="66" t="str">
        <f>A11</f>
        <v>応神クラブ</v>
      </c>
      <c r="G22" s="66" t="str">
        <f>A9</f>
        <v>阿南SFC</v>
      </c>
      <c r="H22" s="66" t="str">
        <f>F23</f>
        <v>Z団</v>
      </c>
      <c r="I22" s="66" t="str">
        <f>A12</f>
        <v>Z団</v>
      </c>
      <c r="J22" s="66" t="str">
        <f>A11</f>
        <v>応神クラブ</v>
      </c>
      <c r="K22" s="66" t="str">
        <f>I23</f>
        <v>FC鳴門</v>
      </c>
      <c r="L22" s="69"/>
      <c r="M22" s="69"/>
      <c r="N22" s="69"/>
    </row>
    <row r="23" spans="1:14" ht="13.5">
      <c r="A23" s="16"/>
      <c r="C23" s="66" t="str">
        <f>A7</f>
        <v>徳島市シニア サッカークラブ</v>
      </c>
      <c r="D23" s="66" t="str">
        <f>A6</f>
        <v>吉野倶楽部</v>
      </c>
      <c r="E23" s="66" t="str">
        <f>C24</f>
        <v>チロリン村</v>
      </c>
      <c r="F23" s="66" t="str">
        <f>A12</f>
        <v>Z団</v>
      </c>
      <c r="G23" s="66" t="str">
        <f>A14</f>
        <v>徳島SFC50</v>
      </c>
      <c r="H23" s="66" t="str">
        <f>F24</f>
        <v>吉野倶楽部</v>
      </c>
      <c r="I23" s="66" t="str">
        <f>A4</f>
        <v>FC鳴門</v>
      </c>
      <c r="J23" s="66" t="str">
        <f>A13</f>
        <v>T.C.O.SC</v>
      </c>
      <c r="K23" s="66" t="str">
        <f>I24</f>
        <v>徳島SFC50</v>
      </c>
      <c r="L23" s="69"/>
      <c r="M23" s="69"/>
      <c r="N23" s="69"/>
    </row>
    <row r="24" spans="1:14" ht="13.5">
      <c r="A24" s="16"/>
      <c r="C24" s="66" t="str">
        <f>A5</f>
        <v>チロリン村</v>
      </c>
      <c r="D24" s="66" t="str">
        <f>A4</f>
        <v>FC鳴門</v>
      </c>
      <c r="E24" s="66" t="str">
        <f>D23</f>
        <v>吉野倶楽部</v>
      </c>
      <c r="F24" s="66" t="str">
        <f>A6</f>
        <v>吉野倶楽部</v>
      </c>
      <c r="G24" s="66" t="str">
        <f>A4</f>
        <v>FC鳴門</v>
      </c>
      <c r="H24" s="66" t="str">
        <f>G23</f>
        <v>徳島SFC50</v>
      </c>
      <c r="I24" s="66" t="str">
        <f>A14</f>
        <v>徳島SFC50</v>
      </c>
      <c r="J24" s="66" t="str">
        <f>A7</f>
        <v>徳島市シニア サッカークラブ</v>
      </c>
      <c r="K24" s="66" t="str">
        <f>J23</f>
        <v>T.C.O.SC</v>
      </c>
      <c r="L24" s="69"/>
      <c r="M24" s="69"/>
      <c r="N24" s="69"/>
    </row>
    <row r="25" spans="1:14" ht="13.5">
      <c r="A25" s="16"/>
      <c r="C25" s="302" t="str">
        <f>A14</f>
        <v>徳島SFC50</v>
      </c>
      <c r="D25" s="303"/>
      <c r="E25" s="304"/>
      <c r="F25" s="302" t="str">
        <f>A13</f>
        <v>T.C.O.SC</v>
      </c>
      <c r="G25" s="303"/>
      <c r="H25" s="304"/>
      <c r="I25" s="302" t="str">
        <f>A8</f>
        <v>プレフ</v>
      </c>
      <c r="J25" s="303"/>
      <c r="K25" s="304"/>
      <c r="L25" s="300"/>
      <c r="M25" s="300"/>
      <c r="N25" s="300"/>
    </row>
    <row r="26" ht="13.5">
      <c r="A26" s="16"/>
    </row>
    <row r="27" ht="13.5">
      <c r="A27" s="16"/>
    </row>
    <row r="28" ht="13.5">
      <c r="A28" s="62"/>
    </row>
    <row r="34" spans="3:14" ht="13.5">
      <c r="C34" s="301">
        <v>1</v>
      </c>
      <c r="D34" s="301"/>
      <c r="E34" s="301"/>
      <c r="F34" s="301">
        <v>4</v>
      </c>
      <c r="G34" s="301"/>
      <c r="H34" s="301"/>
      <c r="I34" s="301">
        <v>7</v>
      </c>
      <c r="J34" s="301"/>
      <c r="K34" s="301"/>
      <c r="L34" s="301">
        <v>10</v>
      </c>
      <c r="M34" s="301"/>
      <c r="N34" s="301"/>
    </row>
    <row r="35" spans="1:14" ht="13.5">
      <c r="A35" s="18" t="s">
        <v>37</v>
      </c>
      <c r="C35" s="66" t="str">
        <f>A35</f>
        <v>渭東クラブ</v>
      </c>
      <c r="D35" s="66" t="str">
        <f>A43</f>
        <v>鴨島FC</v>
      </c>
      <c r="E35" s="66" t="str">
        <f>C36</f>
        <v>徳島県庁ＦＣゴールド</v>
      </c>
      <c r="F35" s="66" t="str">
        <f>A37</f>
        <v>徳島県庁ＦＣゴールド</v>
      </c>
      <c r="G35" s="66" t="str">
        <f>A40</f>
        <v>川友楽</v>
      </c>
      <c r="H35" s="66" t="str">
        <f>F36</f>
        <v>オールディーズ</v>
      </c>
      <c r="I35" s="66" t="str">
        <f>A42</f>
        <v>STAR　WEST</v>
      </c>
      <c r="J35" s="66" t="str">
        <f>A36</f>
        <v>阿波ＦＣ</v>
      </c>
      <c r="K35" s="66" t="str">
        <f>I36</f>
        <v>石井シニアフットボールクラブ</v>
      </c>
      <c r="L35" s="66" t="str">
        <f>A38</f>
        <v>小松島OFC </v>
      </c>
      <c r="M35" s="66" t="str">
        <f>A40</f>
        <v>川友楽</v>
      </c>
      <c r="N35" s="66" t="str">
        <f>L36</f>
        <v>SCR＠H+</v>
      </c>
    </row>
    <row r="36" spans="1:14" ht="13.5">
      <c r="A36" s="70" t="s">
        <v>70</v>
      </c>
      <c r="C36" s="66" t="str">
        <f>A37</f>
        <v>徳島県庁ＦＣゴールド</v>
      </c>
      <c r="D36" s="66" t="str">
        <f>A45</f>
        <v>オールディーズ</v>
      </c>
      <c r="E36" s="66" t="str">
        <f>C37</f>
        <v>石井シニアフットボールクラブ</v>
      </c>
      <c r="F36" s="66" t="str">
        <f>A45</f>
        <v>オールディーズ</v>
      </c>
      <c r="G36" s="66" t="str">
        <f>A39</f>
        <v>石井シニアフットボールクラブ</v>
      </c>
      <c r="H36" s="66" t="str">
        <f>F37</f>
        <v>STAR　WEST</v>
      </c>
      <c r="I36" s="66" t="str">
        <f>A39</f>
        <v>石井シニアフットボールクラブ</v>
      </c>
      <c r="J36" s="66" t="str">
        <f>A37</f>
        <v>徳島県庁ＦＣゴールド</v>
      </c>
      <c r="K36" s="66" t="str">
        <f>I37</f>
        <v>鳴門クラブ</v>
      </c>
      <c r="L36" s="66" t="str">
        <f>A41</f>
        <v>SCR＠H+</v>
      </c>
      <c r="M36" s="66" t="str">
        <f>A43</f>
        <v>鴨島FC</v>
      </c>
      <c r="N36" s="66" t="str">
        <f>L37</f>
        <v>STAR　WEST</v>
      </c>
    </row>
    <row r="37" spans="1:14" ht="13.5">
      <c r="A37" s="18" t="s">
        <v>68</v>
      </c>
      <c r="C37" s="66" t="str">
        <f>A39</f>
        <v>石井シニアフットボールクラブ</v>
      </c>
      <c r="D37" s="66" t="str">
        <f>A42</f>
        <v>STAR　WEST</v>
      </c>
      <c r="E37" s="66" t="str">
        <f>C38</f>
        <v>川友楽</v>
      </c>
      <c r="F37" s="66" t="str">
        <f>A42</f>
        <v>STAR　WEST</v>
      </c>
      <c r="G37" s="66" t="str">
        <f>A44</f>
        <v>鳴門クラブ</v>
      </c>
      <c r="H37" s="66" t="str">
        <f>F38</f>
        <v>SCR＠H+</v>
      </c>
      <c r="I37" s="66" t="str">
        <f>A44</f>
        <v>鳴門クラブ</v>
      </c>
      <c r="J37" s="66" t="str">
        <f>A41</f>
        <v>SCR＠H+</v>
      </c>
      <c r="K37" s="66" t="str">
        <f>I38</f>
        <v>小松島OFC </v>
      </c>
      <c r="L37" s="66" t="str">
        <f>A42</f>
        <v>STAR　WEST</v>
      </c>
      <c r="M37" s="66" t="str">
        <f>A45</f>
        <v>オールディーズ</v>
      </c>
      <c r="N37" s="66" t="str">
        <f>L38</f>
        <v>阿波ＦＣ</v>
      </c>
    </row>
    <row r="38" spans="1:14" ht="13.5">
      <c r="A38" s="18" t="s">
        <v>71</v>
      </c>
      <c r="C38" s="66" t="str">
        <f>A40</f>
        <v>川友楽</v>
      </c>
      <c r="D38" s="66" t="str">
        <f>A44</f>
        <v>鳴門クラブ</v>
      </c>
      <c r="E38" s="66" t="str">
        <f>C39</f>
        <v>小松島OFC </v>
      </c>
      <c r="F38" s="66" t="str">
        <f>A41</f>
        <v>SCR＠H+</v>
      </c>
      <c r="G38" s="66" t="str">
        <f>A35</f>
        <v>渭東クラブ</v>
      </c>
      <c r="H38" s="66" t="str">
        <f>F39</f>
        <v>鴨島FC</v>
      </c>
      <c r="I38" s="66" t="str">
        <f>A38</f>
        <v>小松島OFC </v>
      </c>
      <c r="J38" s="66" t="str">
        <f>A43</f>
        <v>鴨島FC</v>
      </c>
      <c r="K38" s="66" t="str">
        <f>I39</f>
        <v>渭東クラブ</v>
      </c>
      <c r="L38" s="66" t="str">
        <f>A36</f>
        <v>阿波ＦＣ</v>
      </c>
      <c r="M38" s="66" t="str">
        <f>A39</f>
        <v>石井シニアフットボールクラブ</v>
      </c>
      <c r="N38" s="66" t="str">
        <f>L39</f>
        <v>徳島県庁ＦＣゴールド</v>
      </c>
    </row>
    <row r="39" spans="1:14" ht="13.5">
      <c r="A39" s="18" t="s">
        <v>69</v>
      </c>
      <c r="C39" s="66" t="str">
        <f>A38</f>
        <v>小松島OFC </v>
      </c>
      <c r="D39" s="66" t="str">
        <f>A41</f>
        <v>SCR＠H+</v>
      </c>
      <c r="E39" s="66" t="str">
        <f>C40</f>
        <v>阿波ＦＣ</v>
      </c>
      <c r="F39" s="66" t="str">
        <f>A43</f>
        <v>鴨島FC</v>
      </c>
      <c r="G39" s="66" t="str">
        <f>A36</f>
        <v>阿波ＦＣ</v>
      </c>
      <c r="H39" s="66" t="str">
        <f>F40</f>
        <v>小松島OFC </v>
      </c>
      <c r="I39" s="66" t="str">
        <f>A35</f>
        <v>渭東クラブ</v>
      </c>
      <c r="J39" s="66" t="str">
        <f>A45</f>
        <v>オールディーズ</v>
      </c>
      <c r="K39" s="66" t="str">
        <f>I40</f>
        <v>川友楽</v>
      </c>
      <c r="L39" s="66" t="str">
        <f>A37</f>
        <v>徳島県庁ＦＣゴールド</v>
      </c>
      <c r="M39" s="66" t="str">
        <f>A44</f>
        <v>鳴門クラブ</v>
      </c>
      <c r="N39" s="66" t="str">
        <f>L40</f>
        <v>渭東クラブ</v>
      </c>
    </row>
    <row r="40" spans="1:14" ht="13.5">
      <c r="A40" s="18" t="s">
        <v>89</v>
      </c>
      <c r="C40" s="72" t="str">
        <f>A36</f>
        <v>阿波ＦＣ</v>
      </c>
      <c r="D40" s="74" t="str">
        <f>A46</f>
        <v>津田FC</v>
      </c>
      <c r="E40" s="73" t="str">
        <f>D39</f>
        <v>SCR＠H+</v>
      </c>
      <c r="F40" s="72" t="str">
        <f>A38</f>
        <v>小松島OFC </v>
      </c>
      <c r="G40" s="74" t="str">
        <f>A46</f>
        <v>津田FC</v>
      </c>
      <c r="H40" s="73" t="str">
        <f>G39</f>
        <v>阿波ＦＣ</v>
      </c>
      <c r="I40" s="72" t="str">
        <f>A40</f>
        <v>川友楽</v>
      </c>
      <c r="J40" s="74" t="str">
        <f>A46</f>
        <v>津田FC</v>
      </c>
      <c r="K40" s="73" t="str">
        <f>J39</f>
        <v>オールディーズ</v>
      </c>
      <c r="L40" s="72" t="str">
        <f>A35</f>
        <v>渭東クラブ</v>
      </c>
      <c r="M40" s="74" t="str">
        <f>A46</f>
        <v>津田FC</v>
      </c>
      <c r="N40" s="73" t="str">
        <f>M39</f>
        <v>鳴門クラブ</v>
      </c>
    </row>
    <row r="41" spans="1:14" ht="13.5">
      <c r="A41" s="18" t="s">
        <v>90</v>
      </c>
      <c r="C41" s="67"/>
      <c r="D41" s="67"/>
      <c r="E41" s="67"/>
      <c r="F41" s="67"/>
      <c r="G41" s="67"/>
      <c r="H41" s="67"/>
      <c r="I41" s="67"/>
      <c r="J41" s="67"/>
      <c r="K41" s="67"/>
      <c r="L41" s="67"/>
      <c r="M41" s="67"/>
      <c r="N41" s="67"/>
    </row>
    <row r="42" spans="1:14" ht="13.5">
      <c r="A42" s="18" t="s">
        <v>91</v>
      </c>
      <c r="C42" s="299">
        <v>2</v>
      </c>
      <c r="D42" s="299"/>
      <c r="E42" s="299"/>
      <c r="F42" s="299">
        <v>5</v>
      </c>
      <c r="G42" s="299"/>
      <c r="H42" s="299"/>
      <c r="I42" s="299">
        <v>8</v>
      </c>
      <c r="J42" s="299"/>
      <c r="K42" s="299"/>
      <c r="L42" s="299">
        <v>11</v>
      </c>
      <c r="M42" s="299"/>
      <c r="N42" s="299"/>
    </row>
    <row r="43" spans="1:14" ht="13.5">
      <c r="A43" s="18" t="s">
        <v>46</v>
      </c>
      <c r="C43" s="66" t="str">
        <f>A40</f>
        <v>川友楽</v>
      </c>
      <c r="D43" s="66" t="str">
        <f>A45</f>
        <v>オールディーズ</v>
      </c>
      <c r="E43" s="66" t="str">
        <f>C44</f>
        <v>鳴門クラブ</v>
      </c>
      <c r="F43" s="66" t="str">
        <f>A41</f>
        <v>SCR＠H+</v>
      </c>
      <c r="G43" s="66" t="str">
        <f>A45</f>
        <v>オールディーズ</v>
      </c>
      <c r="H43" s="66" t="str">
        <f>F44</f>
        <v>渭東クラブ</v>
      </c>
      <c r="I43" s="66" t="str">
        <f>A39</f>
        <v>石井シニアフットボールクラブ</v>
      </c>
      <c r="J43" s="66" t="str">
        <f>A43</f>
        <v>鴨島FC</v>
      </c>
      <c r="K43" s="66" t="str">
        <f>I44</f>
        <v>オールディーズ</v>
      </c>
      <c r="L43" s="66" t="str">
        <f>A44</f>
        <v>鳴門クラブ</v>
      </c>
      <c r="M43" s="66" t="str">
        <f>A39</f>
        <v>石井シニアフットボールクラブ</v>
      </c>
      <c r="N43" s="66" t="str">
        <f>L44</f>
        <v>川友楽</v>
      </c>
    </row>
    <row r="44" spans="1:14" ht="13.5">
      <c r="A44" s="18" t="s">
        <v>44</v>
      </c>
      <c r="C44" s="66" t="str">
        <f>A44</f>
        <v>鳴門クラブ</v>
      </c>
      <c r="D44" s="66" t="str">
        <f>A38</f>
        <v>小松島OFC </v>
      </c>
      <c r="E44" s="66" t="str">
        <f>C45</f>
        <v>鴨島FC</v>
      </c>
      <c r="F44" s="66" t="str">
        <f>A35</f>
        <v>渭東クラブ</v>
      </c>
      <c r="G44" s="66" t="str">
        <f>A42</f>
        <v>STAR　WEST</v>
      </c>
      <c r="H44" s="66" t="str">
        <f>F45</f>
        <v>鳴門クラブ</v>
      </c>
      <c r="I44" s="66" t="str">
        <f>A45</f>
        <v>オールディーズ</v>
      </c>
      <c r="J44" s="66" t="str">
        <f>A44</f>
        <v>鳴門クラブ</v>
      </c>
      <c r="K44" s="66" t="str">
        <f>I45</f>
        <v>小松島OFC </v>
      </c>
      <c r="L44" s="66" t="str">
        <f>A40</f>
        <v>川友楽</v>
      </c>
      <c r="M44" s="66" t="str">
        <f>A35</f>
        <v>渭東クラブ</v>
      </c>
      <c r="N44" s="66" t="str">
        <f>L45</f>
        <v>オールディーズ</v>
      </c>
    </row>
    <row r="45" spans="1:14" ht="13.5">
      <c r="A45" s="68" t="s">
        <v>64</v>
      </c>
      <c r="C45" s="66" t="str">
        <f>A43</f>
        <v>鴨島FC</v>
      </c>
      <c r="D45" s="66" t="str">
        <f>A37</f>
        <v>徳島県庁ＦＣゴールド</v>
      </c>
      <c r="E45" s="66" t="str">
        <f>C46</f>
        <v>SCR＠H+</v>
      </c>
      <c r="F45" s="66" t="str">
        <f>A44</f>
        <v>鳴門クラブ</v>
      </c>
      <c r="G45" s="66" t="str">
        <f>A36</f>
        <v>阿波ＦＣ</v>
      </c>
      <c r="H45" s="66" t="str">
        <f>F46</f>
        <v>小松島OFC </v>
      </c>
      <c r="I45" s="66" t="str">
        <f>A38</f>
        <v>小松島OFC </v>
      </c>
      <c r="J45" s="66" t="str">
        <f>A35</f>
        <v>渭東クラブ</v>
      </c>
      <c r="K45" s="66" t="str">
        <f>I46</f>
        <v>川友楽</v>
      </c>
      <c r="L45" s="66" t="str">
        <f>A45</f>
        <v>オールディーズ</v>
      </c>
      <c r="M45" s="66" t="str">
        <f>A36</f>
        <v>阿波ＦＣ</v>
      </c>
      <c r="N45" s="66" t="str">
        <f>L46</f>
        <v>SCR＠H+</v>
      </c>
    </row>
    <row r="46" spans="1:14" ht="13.5">
      <c r="A46" s="64" t="s">
        <v>92</v>
      </c>
      <c r="C46" s="66" t="str">
        <f>A41</f>
        <v>SCR＠H+</v>
      </c>
      <c r="D46" s="66" t="str">
        <f>A36</f>
        <v>阿波ＦＣ</v>
      </c>
      <c r="E46" s="66" t="str">
        <f>C47</f>
        <v>渭東クラブ</v>
      </c>
      <c r="F46" s="66" t="str">
        <f>A38</f>
        <v>小松島OFC </v>
      </c>
      <c r="G46" s="66" t="str">
        <f>A39</f>
        <v>石井シニアフットボールクラブ</v>
      </c>
      <c r="H46" s="66" t="str">
        <f>F47</f>
        <v>川友楽</v>
      </c>
      <c r="I46" s="66" t="str">
        <f>A40</f>
        <v>川友楽</v>
      </c>
      <c r="J46" s="66" t="str">
        <f>A36</f>
        <v>阿波ＦＣ</v>
      </c>
      <c r="K46" s="66" t="str">
        <f>I47</f>
        <v>STAR　WEST</v>
      </c>
      <c r="L46" s="66" t="str">
        <f>A41</f>
        <v>SCR＠H+</v>
      </c>
      <c r="M46" s="66" t="str">
        <f>A37</f>
        <v>徳島県庁ＦＣゴールド</v>
      </c>
      <c r="N46" s="66" t="str">
        <f>L47</f>
        <v>STAR　WEST</v>
      </c>
    </row>
    <row r="47" spans="3:14" ht="13.5">
      <c r="C47" s="66" t="str">
        <f>A35</f>
        <v>渭東クラブ</v>
      </c>
      <c r="D47" s="66" t="str">
        <f>A39</f>
        <v>石井シニアフットボールクラブ</v>
      </c>
      <c r="E47" s="66" t="str">
        <f>C48</f>
        <v>STAR　WEST</v>
      </c>
      <c r="F47" s="66" t="str">
        <f>A40</f>
        <v>川友楽</v>
      </c>
      <c r="G47" s="66" t="str">
        <f>A43</f>
        <v>鴨島FC</v>
      </c>
      <c r="H47" s="66" t="str">
        <f>F48</f>
        <v>徳島県庁ＦＣゴールド</v>
      </c>
      <c r="I47" s="66" t="str">
        <f>A42</f>
        <v>STAR　WEST</v>
      </c>
      <c r="J47" s="66" t="str">
        <f>A37</f>
        <v>徳島県庁ＦＣゴールド</v>
      </c>
      <c r="K47" s="66" t="str">
        <f>I48</f>
        <v>SCR＠H+</v>
      </c>
      <c r="L47" s="66" t="str">
        <f>A42</f>
        <v>STAR　WEST</v>
      </c>
      <c r="M47" s="66" t="str">
        <f>A38</f>
        <v>小松島OFC </v>
      </c>
      <c r="N47" s="66" t="str">
        <f>L48</f>
        <v>鴨島FC</v>
      </c>
    </row>
    <row r="48" spans="3:14" ht="13.5">
      <c r="C48" s="72" t="str">
        <f>A42</f>
        <v>STAR　WEST</v>
      </c>
      <c r="D48" s="74" t="str">
        <f>A46</f>
        <v>津田FC</v>
      </c>
      <c r="E48" s="73" t="str">
        <f>D47</f>
        <v>石井シニアフットボールクラブ</v>
      </c>
      <c r="F48" s="72" t="str">
        <f>A37</f>
        <v>徳島県庁ＦＣゴールド</v>
      </c>
      <c r="G48" s="74" t="str">
        <f>A46</f>
        <v>津田FC</v>
      </c>
      <c r="H48" s="73" t="str">
        <f>G47</f>
        <v>鴨島FC</v>
      </c>
      <c r="I48" s="72" t="str">
        <f>A41</f>
        <v>SCR＠H+</v>
      </c>
      <c r="J48" s="74" t="str">
        <f>A46</f>
        <v>津田FC</v>
      </c>
      <c r="K48" s="73" t="str">
        <f>J47</f>
        <v>徳島県庁ＦＣゴールド</v>
      </c>
      <c r="L48" s="72" t="str">
        <f>A43</f>
        <v>鴨島FC</v>
      </c>
      <c r="M48" s="74" t="str">
        <f>A46</f>
        <v>津田FC</v>
      </c>
      <c r="N48" s="73" t="str">
        <f>M47</f>
        <v>小松島OFC </v>
      </c>
    </row>
    <row r="49" spans="1:14" ht="13.5">
      <c r="A49" s="16"/>
      <c r="C49" s="67"/>
      <c r="D49" s="67"/>
      <c r="E49" s="67"/>
      <c r="F49" s="67"/>
      <c r="G49" s="67"/>
      <c r="H49" s="67"/>
      <c r="I49" s="67"/>
      <c r="J49" s="67"/>
      <c r="K49" s="67"/>
      <c r="L49" s="67"/>
      <c r="M49" s="67"/>
      <c r="N49" s="67"/>
    </row>
    <row r="50" spans="1:14" ht="13.5">
      <c r="A50" s="63"/>
      <c r="C50" s="299">
        <v>3</v>
      </c>
      <c r="D50" s="299"/>
      <c r="E50" s="299"/>
      <c r="F50" s="299">
        <v>6</v>
      </c>
      <c r="G50" s="299"/>
      <c r="H50" s="299"/>
      <c r="I50" s="299">
        <v>9</v>
      </c>
      <c r="J50" s="299"/>
      <c r="K50" s="299"/>
      <c r="L50" s="300"/>
      <c r="M50" s="300"/>
      <c r="N50" s="300"/>
    </row>
    <row r="51" spans="1:14" ht="13.5">
      <c r="A51" s="16"/>
      <c r="C51" s="66" t="str">
        <f>A43</f>
        <v>鴨島FC</v>
      </c>
      <c r="D51" s="66" t="str">
        <f>A44</f>
        <v>鳴門クラブ</v>
      </c>
      <c r="E51" s="66" t="str">
        <f>C52</f>
        <v>STAR　WEST</v>
      </c>
      <c r="F51" s="66" t="str">
        <f>A38</f>
        <v>小松島OFC </v>
      </c>
      <c r="G51" s="66" t="str">
        <f>A36</f>
        <v>阿波ＦＣ</v>
      </c>
      <c r="H51" s="66" t="str">
        <f>F52</f>
        <v>石井シニアフットボールクラブ</v>
      </c>
      <c r="I51" s="66" t="str">
        <f>A36</f>
        <v>阿波ＦＣ</v>
      </c>
      <c r="J51" s="66" t="str">
        <f>A37</f>
        <v>徳島県庁ＦＣゴールド</v>
      </c>
      <c r="K51" s="66" t="str">
        <f>I52</f>
        <v>SCR＠H+</v>
      </c>
      <c r="L51" s="69"/>
      <c r="M51" s="69"/>
      <c r="N51" s="69"/>
    </row>
    <row r="52" spans="1:14" ht="13.5">
      <c r="A52" s="16"/>
      <c r="C52" s="66" t="str">
        <f>A42</f>
        <v>STAR　WEST</v>
      </c>
      <c r="D52" s="66" t="str">
        <f>A41</f>
        <v>SCR＠H+</v>
      </c>
      <c r="E52" s="66" t="str">
        <f>C53</f>
        <v>川友楽</v>
      </c>
      <c r="F52" s="66" t="str">
        <f>A39</f>
        <v>石井シニアフットボールクラブ</v>
      </c>
      <c r="G52" s="66" t="str">
        <f>A41</f>
        <v>SCR＠H+</v>
      </c>
      <c r="H52" s="66" t="str">
        <f>F53</f>
        <v>STAR　WEST</v>
      </c>
      <c r="I52" s="66" t="str">
        <f>A41</f>
        <v>SCR＠H+</v>
      </c>
      <c r="J52" s="66" t="str">
        <f>A40</f>
        <v>川友楽</v>
      </c>
      <c r="K52" s="66" t="str">
        <f>I53</f>
        <v>鴨島FC</v>
      </c>
      <c r="L52" s="69"/>
      <c r="M52" s="69"/>
      <c r="N52" s="69"/>
    </row>
    <row r="53" spans="1:14" ht="13.5">
      <c r="A53" s="16"/>
      <c r="C53" s="66" t="str">
        <f>A40</f>
        <v>川友楽</v>
      </c>
      <c r="D53" s="66" t="str">
        <f>A39</f>
        <v>石井シニアフットボールクラブ</v>
      </c>
      <c r="E53" s="66" t="str">
        <f>C54</f>
        <v>小松島OFC </v>
      </c>
      <c r="F53" s="66" t="str">
        <f>A42</f>
        <v>STAR　WEST</v>
      </c>
      <c r="G53" s="66" t="str">
        <f>A40</f>
        <v>川友楽</v>
      </c>
      <c r="H53" s="66" t="str">
        <f>F54</f>
        <v>鴨島FC</v>
      </c>
      <c r="I53" s="66" t="str">
        <f>A43</f>
        <v>鴨島FC</v>
      </c>
      <c r="J53" s="66" t="str">
        <f>A42</f>
        <v>STAR　WEST</v>
      </c>
      <c r="K53" s="66" t="str">
        <f>I54</f>
        <v>渭東クラブ</v>
      </c>
      <c r="L53" s="69"/>
      <c r="M53" s="69"/>
      <c r="N53" s="69"/>
    </row>
    <row r="54" spans="1:14" ht="13.5">
      <c r="A54" s="16"/>
      <c r="C54" s="66" t="str">
        <f>A38</f>
        <v>小松島OFC </v>
      </c>
      <c r="D54" s="66" t="str">
        <f>A37</f>
        <v>徳島県庁ＦＣゴールド</v>
      </c>
      <c r="E54" s="66" t="str">
        <f>C55</f>
        <v>阿波ＦＣ</v>
      </c>
      <c r="F54" s="66" t="str">
        <f>A43</f>
        <v>鴨島FC</v>
      </c>
      <c r="G54" s="66" t="str">
        <f>A45</f>
        <v>オールディーズ</v>
      </c>
      <c r="H54" s="66" t="str">
        <f>F55</f>
        <v>徳島県庁ＦＣゴールド</v>
      </c>
      <c r="I54" s="66" t="str">
        <f>A35</f>
        <v>渭東クラブ</v>
      </c>
      <c r="J54" s="66" t="str">
        <f>A44</f>
        <v>鳴門クラブ</v>
      </c>
      <c r="K54" s="66" t="str">
        <f>I55</f>
        <v>オールディーズ</v>
      </c>
      <c r="L54" s="69"/>
      <c r="M54" s="69"/>
      <c r="N54" s="69"/>
    </row>
    <row r="55" spans="1:14" ht="13.5">
      <c r="A55" s="16"/>
      <c r="C55" s="66" t="str">
        <f>A36</f>
        <v>阿波ＦＣ</v>
      </c>
      <c r="D55" s="66" t="str">
        <f>A35</f>
        <v>渭東クラブ</v>
      </c>
      <c r="E55" s="66" t="str">
        <f>C56</f>
        <v>オールディーズ</v>
      </c>
      <c r="F55" s="66" t="str">
        <f>A37</f>
        <v>徳島県庁ＦＣゴールド</v>
      </c>
      <c r="G55" s="66" t="str">
        <f>A35</f>
        <v>渭東クラブ</v>
      </c>
      <c r="H55" s="66" t="str">
        <f>F56</f>
        <v>鳴門クラブ</v>
      </c>
      <c r="I55" s="66" t="str">
        <f>A45</f>
        <v>オールディーズ</v>
      </c>
      <c r="J55" s="66" t="str">
        <f>A38</f>
        <v>小松島OFC </v>
      </c>
      <c r="K55" s="66" t="str">
        <f>I56</f>
        <v>石井シニアフットボールクラブ</v>
      </c>
      <c r="L55" s="69"/>
      <c r="M55" s="69"/>
      <c r="N55" s="69"/>
    </row>
    <row r="56" spans="1:14" ht="13.5">
      <c r="A56" s="16"/>
      <c r="C56" s="72" t="str">
        <f>A45</f>
        <v>オールディーズ</v>
      </c>
      <c r="D56" s="74" t="str">
        <f>A46</f>
        <v>津田FC</v>
      </c>
      <c r="E56" s="73" t="str">
        <f>D55</f>
        <v>渭東クラブ</v>
      </c>
      <c r="F56" s="72" t="str">
        <f>A44</f>
        <v>鳴門クラブ</v>
      </c>
      <c r="G56" s="74" t="str">
        <f>A46</f>
        <v>津田FC</v>
      </c>
      <c r="H56" s="73" t="str">
        <f>G55</f>
        <v>渭東クラブ</v>
      </c>
      <c r="I56" s="72" t="str">
        <f>A39</f>
        <v>石井シニアフットボールクラブ</v>
      </c>
      <c r="J56" s="74" t="str">
        <f>A46</f>
        <v>津田FC</v>
      </c>
      <c r="K56" s="73" t="str">
        <f>J55</f>
        <v>小松島OFC </v>
      </c>
      <c r="L56" s="300"/>
      <c r="M56" s="300"/>
      <c r="N56" s="300"/>
    </row>
    <row r="57" ht="13.5">
      <c r="A57" s="16"/>
    </row>
    <row r="58" ht="13.5">
      <c r="A58" s="16"/>
    </row>
    <row r="59" ht="13.5">
      <c r="A59" s="62"/>
    </row>
  </sheetData>
  <sheetProtection/>
  <mergeCells count="37">
    <mergeCell ref="C3:E3"/>
    <mergeCell ref="F3:H3"/>
    <mergeCell ref="I3:K3"/>
    <mergeCell ref="L3:N3"/>
    <mergeCell ref="C9:E9"/>
    <mergeCell ref="F9:H9"/>
    <mergeCell ref="I9:K9"/>
    <mergeCell ref="L9:N9"/>
    <mergeCell ref="I25:K25"/>
    <mergeCell ref="L25:N25"/>
    <mergeCell ref="C11:E11"/>
    <mergeCell ref="F11:H11"/>
    <mergeCell ref="I11:K11"/>
    <mergeCell ref="L11:N11"/>
    <mergeCell ref="C17:E17"/>
    <mergeCell ref="F17:H17"/>
    <mergeCell ref="I17:K17"/>
    <mergeCell ref="L17:N17"/>
    <mergeCell ref="C34:E34"/>
    <mergeCell ref="F34:H34"/>
    <mergeCell ref="I34:K34"/>
    <mergeCell ref="L34:N34"/>
    <mergeCell ref="C19:E19"/>
    <mergeCell ref="F19:H19"/>
    <mergeCell ref="I19:K19"/>
    <mergeCell ref="L19:N19"/>
    <mergeCell ref="C25:E25"/>
    <mergeCell ref="F25:H25"/>
    <mergeCell ref="C50:E50"/>
    <mergeCell ref="F50:H50"/>
    <mergeCell ref="I50:K50"/>
    <mergeCell ref="L50:N50"/>
    <mergeCell ref="L56:N56"/>
    <mergeCell ref="C42:E42"/>
    <mergeCell ref="F42:H42"/>
    <mergeCell ref="I42:K42"/>
    <mergeCell ref="L42:N42"/>
  </mergeCells>
  <printOptions/>
  <pageMargins left="0" right="0" top="0" bottom="0" header="0.31496062992125984" footer="0.31496062992125984"/>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YBK工業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宇徳四郎</dc:creator>
  <cp:keywords/>
  <dc:description/>
  <cp:lastModifiedBy>義輝 宮倉</cp:lastModifiedBy>
  <cp:lastPrinted>2023-03-20T11:12:55Z</cp:lastPrinted>
  <dcterms:created xsi:type="dcterms:W3CDTF">2000-02-15T11:05:43Z</dcterms:created>
  <dcterms:modified xsi:type="dcterms:W3CDTF">2023-12-24T08:08:29Z</dcterms:modified>
  <cp:category/>
  <cp:version/>
  <cp:contentType/>
  <cp:contentStatus/>
</cp:coreProperties>
</file>