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585" firstSheet="1" activeTab="1"/>
  </bookViews>
  <sheets>
    <sheet name="000000" sheetId="1" state="veryHidden" r:id="rId1"/>
    <sheet name="2024（0326）" sheetId="2" r:id="rId2"/>
    <sheet name="Aグループ " sheetId="3" r:id="rId3"/>
    <sheet name="Bグループ" sheetId="4" r:id="rId4"/>
    <sheet name="23成績" sheetId="5" r:id="rId5"/>
    <sheet name="Sheet2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<sst xmlns="http://schemas.openxmlformats.org/spreadsheetml/2006/main" count="1572" uniqueCount="166">
  <si>
    <t>月／日</t>
  </si>
  <si>
    <t>当番チーム</t>
  </si>
  <si>
    <t>グラウンド</t>
  </si>
  <si>
    <t>キックオフ</t>
  </si>
  <si>
    <t>審判</t>
  </si>
  <si>
    <t>（NO．１）</t>
  </si>
  <si>
    <t>大隅  壮行</t>
  </si>
  <si>
    <t>（NO．２）</t>
  </si>
  <si>
    <t>-</t>
  </si>
  <si>
    <t>対 戦 カ ー ド</t>
  </si>
  <si>
    <t>阿波ＦＣ</t>
  </si>
  <si>
    <t>吉野倶楽部</t>
  </si>
  <si>
    <t xml:space="preserve">応神クラブ </t>
  </si>
  <si>
    <t>阿南シニアフットボールクラブ</t>
  </si>
  <si>
    <t>オールディーズＦＣ</t>
  </si>
  <si>
    <t>綾野　哲也</t>
  </si>
  <si>
    <t>徳島市シニア サッカークラブ</t>
  </si>
  <si>
    <t>油形  彰</t>
  </si>
  <si>
    <t>高田　恵二</t>
  </si>
  <si>
    <t>渡部　誠</t>
  </si>
  <si>
    <t>Ｚ　　団</t>
  </si>
  <si>
    <t>出張　篤史</t>
  </si>
  <si>
    <t xml:space="preserve">フットボールクラブ　チロリン村 </t>
  </si>
  <si>
    <t>岡崎　哲也</t>
  </si>
  <si>
    <t>乃一  裕二</t>
  </si>
  <si>
    <t>石井シニアフットボールクラブ</t>
  </si>
  <si>
    <t>徳島県庁ＦＣゴールド</t>
  </si>
  <si>
    <t>ＳＣＲ＠ＴＣＨ＋（ｽｸﾗｯﾁﾌﾟﾗｽ）</t>
  </si>
  <si>
    <t>宮倉　義輝</t>
  </si>
  <si>
    <t>脇谷　浩一</t>
  </si>
  <si>
    <t>G</t>
  </si>
  <si>
    <t>渭東クラブ</t>
  </si>
  <si>
    <t>Ｔ・Ｃ・Ｏ・ＳＣ</t>
  </si>
  <si>
    <t>阿部　浩二</t>
  </si>
  <si>
    <t>高田　佳和</t>
  </si>
  <si>
    <t>Ａ　グループ</t>
  </si>
  <si>
    <t>鳴門クラブ</t>
  </si>
  <si>
    <t>応神クラブ</t>
  </si>
  <si>
    <t>鴨島FC</t>
  </si>
  <si>
    <t>交流戦</t>
  </si>
  <si>
    <t>試合数</t>
  </si>
  <si>
    <t>勝　敗</t>
  </si>
  <si>
    <t>得失点</t>
  </si>
  <si>
    <t>勝点</t>
  </si>
  <si>
    <t>勝</t>
  </si>
  <si>
    <t>分</t>
  </si>
  <si>
    <t>負</t>
  </si>
  <si>
    <t>得</t>
  </si>
  <si>
    <t>失</t>
  </si>
  <si>
    <t>差</t>
  </si>
  <si>
    <t>-</t>
  </si>
  <si>
    <t>-</t>
  </si>
  <si>
    <t>○</t>
  </si>
  <si>
    <t>△</t>
  </si>
  <si>
    <t>●</t>
  </si>
  <si>
    <t>チロリン村</t>
  </si>
  <si>
    <t>オールディーズ</t>
  </si>
  <si>
    <t>B　グループ</t>
  </si>
  <si>
    <t>※成績に交流戦は含まない</t>
  </si>
  <si>
    <t>徳島県庁ＦＣゴールド</t>
  </si>
  <si>
    <t>石井シニアフットボールクラブ</t>
  </si>
  <si>
    <t>阿波ＦＣ</t>
  </si>
  <si>
    <t xml:space="preserve">小松島OFC </t>
  </si>
  <si>
    <t>プレフ</t>
  </si>
  <si>
    <t xml:space="preserve">鴨島フットボールクラブ </t>
  </si>
  <si>
    <t>佐藤  章仁</t>
  </si>
  <si>
    <t>棄権</t>
  </si>
  <si>
    <t>暫定順位</t>
  </si>
  <si>
    <t>※成績に交流戦は含む</t>
  </si>
  <si>
    <t>FC鳴門</t>
  </si>
  <si>
    <t>吉野倶楽部</t>
  </si>
  <si>
    <t>阿南SFC</t>
  </si>
  <si>
    <t>RED　OLD</t>
  </si>
  <si>
    <t>Z団</t>
  </si>
  <si>
    <t>T.C.O.SC</t>
  </si>
  <si>
    <t>徳島SFC50</t>
  </si>
  <si>
    <t>川友楽</t>
  </si>
  <si>
    <t>SCR＠H+</t>
  </si>
  <si>
    <t>STAR　WEST</t>
  </si>
  <si>
    <t>津田FC</t>
  </si>
  <si>
    <t>吉野川
南岸第２</t>
  </si>
  <si>
    <t>吉野川
南岸第３</t>
  </si>
  <si>
    <t>山川総合</t>
  </si>
  <si>
    <t>上桜</t>
  </si>
  <si>
    <t>あわぎん</t>
  </si>
  <si>
    <t>津田クラブ</t>
  </si>
  <si>
    <t>中木　英陽</t>
  </si>
  <si>
    <t>各チーム代表者</t>
  </si>
  <si>
    <t>鳴門クラブ</t>
  </si>
  <si>
    <t>STAR　WEST</t>
  </si>
  <si>
    <t>ＳＣＲ＠ＴＣＨ＋（ｽｸﾗｯﾁﾌﾟﾗｽ）</t>
  </si>
  <si>
    <t>石井シニアフットボールクラブ</t>
  </si>
  <si>
    <t>徳島県庁ＦＣゴールド</t>
  </si>
  <si>
    <t>オールディーズＦＣ</t>
  </si>
  <si>
    <t>渭東クラブ</t>
  </si>
  <si>
    <t>あわぎんスポーツガーデン</t>
  </si>
  <si>
    <t>武市　明人</t>
  </si>
  <si>
    <t>ｼﾆｱﾘｰｸﾞ副委員長</t>
  </si>
  <si>
    <t>　★当番・・・・ライン引き他設営準備　　　　　片付け・・・・ライン消し、用具片付け、ゴミ吸い殻道等最終確認</t>
  </si>
  <si>
    <t>〇</t>
  </si>
  <si>
    <t>徳島SFC戦は成績関係なし交流戦とする</t>
  </si>
  <si>
    <t>令和５年度　徳島県サッカーシニアリーグ 　成 　績　 表　　B　グループ</t>
  </si>
  <si>
    <t>令和５年度　徳島県サッカーシニアリーグ 　成 　績　 表　　Ａ　グループ</t>
  </si>
  <si>
    <t>順位</t>
  </si>
  <si>
    <t>石井SFC</t>
  </si>
  <si>
    <t>鳴門Rizort</t>
  </si>
  <si>
    <t>阿波FC</t>
  </si>
  <si>
    <r>
      <t>２０２４年度　徳島県シニアサッカーリーグ</t>
    </r>
    <r>
      <rPr>
        <b/>
        <u val="single"/>
        <sz val="18"/>
        <color indexed="10"/>
        <rFont val="ＭＳ Ｐゴシック"/>
        <family val="3"/>
      </rPr>
      <t>Over４０</t>
    </r>
    <r>
      <rPr>
        <b/>
        <u val="single"/>
        <sz val="18"/>
        <rFont val="ＭＳ Ｐゴシック"/>
        <family val="3"/>
      </rPr>
      <t>日程表</t>
    </r>
  </si>
  <si>
    <t>鳴門球技場</t>
  </si>
  <si>
    <t>A</t>
  </si>
  <si>
    <t>B</t>
  </si>
  <si>
    <t>ねんりんピック徳島（シニア６０フェスティバル）</t>
  </si>
  <si>
    <t>静岡県藤枝市</t>
  </si>
  <si>
    <t>第１６回四国シニアチャンピオン大会（Ｓ４０、Ｓ５０、Ｓ６０）</t>
  </si>
  <si>
    <t>１０月２７日</t>
  </si>
  <si>
    <t>４月２８月～１０月２７日</t>
  </si>
  <si>
    <t>TSV人工</t>
  </si>
  <si>
    <t>４月２１日</t>
  </si>
  <si>
    <t>JFA第２４回全日本O-60サッカー大会
JFA第１８回全日本O-70サッカー大会</t>
  </si>
  <si>
    <t>秋田県にかほ市</t>
  </si>
  <si>
    <t>６月２９日～７月１日</t>
  </si>
  <si>
    <t>栃木県宇都宮市</t>
  </si>
  <si>
    <t>JFA第２３回全日本O-50サッカー大会</t>
  </si>
  <si>
    <t>JFA第１２回全日本O-40サッカー大会</t>
  </si>
  <si>
    <t>１１月２日～１１月４日</t>
  </si>
  <si>
    <t>第３５回ねんりんピック大会</t>
  </si>
  <si>
    <t>１０月１９日～２２日</t>
  </si>
  <si>
    <t>鳥取県</t>
  </si>
  <si>
    <t>-</t>
  </si>
  <si>
    <t>プレフ</t>
  </si>
  <si>
    <t>RED　OLD</t>
  </si>
  <si>
    <t>徳島SFC50</t>
  </si>
  <si>
    <t>Ｔ・Ｃ・Ｏ・ＳＣ</t>
  </si>
  <si>
    <t>徳島市シニア サッカークラブ</t>
  </si>
  <si>
    <t>FC鳴門</t>
  </si>
  <si>
    <t xml:space="preserve">フットボールクラブ　チロリン村 </t>
  </si>
  <si>
    <t xml:space="preserve">応神クラブ </t>
  </si>
  <si>
    <t>吉野倶楽部</t>
  </si>
  <si>
    <t>FC鳴門</t>
  </si>
  <si>
    <t>鴨島フットボールクラブ</t>
  </si>
  <si>
    <t>第４２回県知事杯</t>
  </si>
  <si>
    <t>津田ＦＣ</t>
  </si>
  <si>
    <t>村岡　英司</t>
  </si>
  <si>
    <t>川原　孝司</t>
  </si>
  <si>
    <t>鳴門RESORT</t>
  </si>
  <si>
    <t>真鍋　浩章</t>
  </si>
  <si>
    <t>シニアリーグ長</t>
  </si>
  <si>
    <t>090-8975-2722</t>
  </si>
  <si>
    <t>鳴門球技場、あわぎんスポーツガーデン
上桜、TSV人工</t>
  </si>
  <si>
    <t>（NO．３）</t>
  </si>
  <si>
    <t>１１月２４日</t>
  </si>
  <si>
    <t>香川県坂出市</t>
  </si>
  <si>
    <t>愛媛県北条市</t>
  </si>
  <si>
    <t>福田　英司</t>
  </si>
  <si>
    <t>尾崎　健児</t>
  </si>
  <si>
    <t>北　哲郎</t>
  </si>
  <si>
    <t>徳島SFC５０</t>
  </si>
  <si>
    <t>令和６年度　徳島県サッカーシニアリーグ 　成 　績　 表　　B　グループ</t>
  </si>
  <si>
    <t>令和６年度　徳島県サッカーシニアリーグ 　成 　績　 表　　A　グループ</t>
  </si>
  <si>
    <t>阿南シニアフットボールクラブ</t>
  </si>
  <si>
    <t>６月２３日</t>
  </si>
  <si>
    <t>A　グループ</t>
  </si>
  <si>
    <t>岡野　耕二</t>
  </si>
  <si>
    <t>ＰＡＲＴＩＮＯ</t>
  </si>
  <si>
    <t>福田　典宏</t>
  </si>
  <si>
    <t>６月８日～１０日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</si>
</sst>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m/d"/>
    <numFmt numFmtId="183" formatCode="&quot;¥&quot;#,##0;\-&quot;¥&quot;#,##0"/>
    <numFmt numFmtId="184" formatCode="&quot;¥&quot;#,##0;[Red]\-&quot;¥&quot;#,##0"/>
    <numFmt numFmtId="185" formatCode="0.000"/>
    <numFmt numFmtId="186" formatCode="_(&quot;$&quot;* #,##0.000_);_(&quot;$&quot;* \(#,##0.000\);_(&quot;$&quot;* &quot;-&quot;??_);_(@_)"/>
    <numFmt numFmtId="187" formatCode="#,##0.0;\-#,##0.0"/>
    <numFmt numFmtId="188" formatCode="General_)"/>
    <numFmt numFmtId="189" formatCode="m&quot;月&quot;d&quot;日&quot;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double"/>
      <top/>
      <bottom/>
    </border>
    <border>
      <left style="thin"/>
      <right>
        <color indexed="63"/>
      </right>
      <top style="thin"/>
      <bottom style="thin"/>
    </border>
    <border>
      <left/>
      <right style="double"/>
      <top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hair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0" fontId="4" fillId="0" borderId="0" xfId="0" applyNumberFormat="1" applyFont="1" applyFill="1" applyBorder="1" applyAlignment="1">
      <alignment horizontal="center" vertical="center" shrinkToFit="1"/>
    </xf>
    <xf numFmtId="5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0" fontId="4" fillId="33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center" vertical="center"/>
    </xf>
    <xf numFmtId="20" fontId="4" fillId="33" borderId="16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 quotePrefix="1">
      <alignment vertical="center" textRotation="255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 shrinkToFit="1"/>
    </xf>
    <xf numFmtId="20" fontId="0" fillId="33" borderId="0" xfId="0" applyNumberFormat="1" applyFont="1" applyFill="1" applyBorder="1" applyAlignment="1" quotePrefix="1">
      <alignment vertical="center" textRotation="255" shrinkToFit="1"/>
    </xf>
    <xf numFmtId="0" fontId="0" fillId="33" borderId="19" xfId="0" applyFont="1" applyFill="1" applyBorder="1" applyAlignment="1">
      <alignment horizontal="center" vertical="center" shrinkToFit="1"/>
    </xf>
    <xf numFmtId="20" fontId="0" fillId="33" borderId="0" xfId="0" applyNumberFormat="1" applyFont="1" applyFill="1" applyBorder="1" applyAlignment="1" quotePrefix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56" fontId="0" fillId="33" borderId="0" xfId="0" applyNumberFormat="1" applyFont="1" applyFill="1" applyBorder="1" applyAlignment="1" quotePrefix="1">
      <alignment horizontal="center" vertical="center" shrinkToFit="1"/>
    </xf>
    <xf numFmtId="20" fontId="0" fillId="33" borderId="19" xfId="0" applyNumberFormat="1" applyFont="1" applyFill="1" applyBorder="1" applyAlignment="1" quotePrefix="1">
      <alignment horizontal="center" vertical="center" shrinkToFit="1"/>
    </xf>
    <xf numFmtId="56" fontId="0" fillId="33" borderId="19" xfId="0" applyNumberFormat="1" applyFont="1" applyFill="1" applyBorder="1" applyAlignment="1" quotePrefix="1">
      <alignment horizontal="center" vertical="center" shrinkToFit="1"/>
    </xf>
    <xf numFmtId="20" fontId="0" fillId="33" borderId="23" xfId="0" applyNumberFormat="1" applyFont="1" applyFill="1" applyBorder="1" applyAlignment="1">
      <alignment horizontal="center" vertical="center" shrinkToFit="1"/>
    </xf>
    <xf numFmtId="20" fontId="0" fillId="33" borderId="19" xfId="0" applyNumberFormat="1" applyFont="1" applyFill="1" applyBorder="1" applyAlignment="1">
      <alignment horizontal="center" vertical="center" shrinkToFit="1"/>
    </xf>
    <xf numFmtId="20" fontId="0" fillId="33" borderId="23" xfId="0" applyNumberFormat="1" applyFont="1" applyFill="1" applyBorder="1" applyAlignment="1" quotePrefix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0" xfId="0" applyFont="1" applyAlignment="1">
      <alignment/>
    </xf>
    <xf numFmtId="0" fontId="0" fillId="15" borderId="22" xfId="0" applyFill="1" applyBorder="1" applyAlignment="1">
      <alignment horizontal="center" vertical="center"/>
    </xf>
    <xf numFmtId="49" fontId="0" fillId="15" borderId="23" xfId="0" applyNumberForma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35" borderId="22" xfId="0" applyFill="1" applyBorder="1" applyAlignment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56" fontId="0" fillId="33" borderId="23" xfId="0" applyNumberFormat="1" applyFont="1" applyFill="1" applyBorder="1" applyAlignment="1" quotePrefix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 shrinkToFit="1"/>
    </xf>
    <xf numFmtId="56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0" fontId="4" fillId="33" borderId="36" xfId="0" applyNumberFormat="1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shrinkToFit="1"/>
    </xf>
    <xf numFmtId="20" fontId="0" fillId="33" borderId="37" xfId="0" applyNumberFormat="1" applyFont="1" applyFill="1" applyBorder="1" applyAlignment="1" quotePrefix="1">
      <alignment horizontal="center" vertical="center" shrinkToFit="1"/>
    </xf>
    <xf numFmtId="0" fontId="0" fillId="33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32" borderId="3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14" xfId="0" applyFont="1" applyBorder="1" applyAlignment="1">
      <alignment horizontal="center"/>
    </xf>
    <xf numFmtId="56" fontId="7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20" fontId="4" fillId="0" borderId="41" xfId="0" applyNumberFormat="1" applyFont="1" applyFill="1" applyBorder="1" applyAlignment="1">
      <alignment horizontal="center" vertical="center"/>
    </xf>
    <xf numFmtId="20" fontId="4" fillId="33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20" fontId="0" fillId="0" borderId="41" xfId="0" applyNumberFormat="1" applyFont="1" applyFill="1" applyBorder="1" applyAlignment="1" quotePrefix="1">
      <alignment vertical="center" textRotation="255" shrinkToFit="1"/>
    </xf>
    <xf numFmtId="0" fontId="0" fillId="33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49" fontId="0" fillId="13" borderId="23" xfId="0" applyNumberFormat="1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4" fillId="0" borderId="42" xfId="0" applyFont="1" applyFill="1" applyBorder="1" applyAlignment="1">
      <alignment horizontal="center" vertical="center" shrinkToFit="1"/>
    </xf>
    <xf numFmtId="0" fontId="0" fillId="0" borderId="44" xfId="0" applyBorder="1" applyAlignment="1">
      <alignment/>
    </xf>
    <xf numFmtId="56" fontId="7" fillId="33" borderId="45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20" fontId="4" fillId="24" borderId="16" xfId="0" applyNumberFormat="1" applyFont="1" applyFill="1" applyBorder="1" applyAlignment="1">
      <alignment horizontal="center" vertical="center"/>
    </xf>
    <xf numFmtId="20" fontId="4" fillId="24" borderId="17" xfId="0" applyNumberFormat="1" applyFont="1" applyFill="1" applyBorder="1" applyAlignment="1">
      <alignment horizontal="center" vertical="center"/>
    </xf>
    <xf numFmtId="20" fontId="4" fillId="24" borderId="18" xfId="0" applyNumberFormat="1" applyFont="1" applyFill="1" applyBorder="1" applyAlignment="1">
      <alignment horizontal="center" vertical="center"/>
    </xf>
    <xf numFmtId="20" fontId="4" fillId="24" borderId="36" xfId="0" applyNumberFormat="1" applyFont="1" applyFill="1" applyBorder="1" applyAlignment="1">
      <alignment horizontal="center" vertical="center"/>
    </xf>
    <xf numFmtId="20" fontId="4" fillId="17" borderId="16" xfId="0" applyNumberFormat="1" applyFont="1" applyFill="1" applyBorder="1" applyAlignment="1">
      <alignment horizontal="center" vertical="center"/>
    </xf>
    <xf numFmtId="20" fontId="4" fillId="17" borderId="17" xfId="0" applyNumberFormat="1" applyFont="1" applyFill="1" applyBorder="1" applyAlignment="1">
      <alignment horizontal="center" vertical="center"/>
    </xf>
    <xf numFmtId="20" fontId="4" fillId="17" borderId="36" xfId="0" applyNumberFormat="1" applyFont="1" applyFill="1" applyBorder="1" applyAlignment="1">
      <alignment horizontal="center" vertical="center"/>
    </xf>
    <xf numFmtId="20" fontId="4" fillId="17" borderId="18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56" fontId="6" fillId="0" borderId="49" xfId="0" applyNumberFormat="1" applyFont="1" applyBorder="1" applyAlignment="1" quotePrefix="1">
      <alignment horizontal="center" vertical="center"/>
    </xf>
    <xf numFmtId="56" fontId="6" fillId="0" borderId="50" xfId="0" applyNumberFormat="1" applyFont="1" applyBorder="1" applyAlignment="1" quotePrefix="1">
      <alignment horizontal="center" vertical="center"/>
    </xf>
    <xf numFmtId="56" fontId="6" fillId="0" borderId="50" xfId="0" applyNumberFormat="1" applyFont="1" applyBorder="1" applyAlignment="1">
      <alignment horizontal="center" vertical="center"/>
    </xf>
    <xf numFmtId="56" fontId="6" fillId="0" borderId="51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56" fontId="7" fillId="33" borderId="54" xfId="0" applyNumberFormat="1" applyFont="1" applyFill="1" applyBorder="1" applyAlignment="1">
      <alignment horizontal="center" vertical="center"/>
    </xf>
    <xf numFmtId="56" fontId="7" fillId="33" borderId="45" xfId="0" applyNumberFormat="1" applyFont="1" applyFill="1" applyBorder="1" applyAlignment="1">
      <alignment horizontal="center" vertical="center"/>
    </xf>
    <xf numFmtId="56" fontId="7" fillId="33" borderId="55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56" fontId="6" fillId="0" borderId="31" xfId="0" applyNumberFormat="1" applyFont="1" applyBorder="1" applyAlignment="1" quotePrefix="1">
      <alignment horizontal="center" vertical="center"/>
    </xf>
    <xf numFmtId="56" fontId="6" fillId="0" borderId="57" xfId="0" applyNumberFormat="1" applyFont="1" applyBorder="1" applyAlignment="1" quotePrefix="1">
      <alignment horizontal="center" vertical="center"/>
    </xf>
    <xf numFmtId="56" fontId="6" fillId="0" borderId="57" xfId="0" applyNumberFormat="1" applyFont="1" applyBorder="1" applyAlignment="1">
      <alignment horizontal="center" vertical="center"/>
    </xf>
    <xf numFmtId="56" fontId="6" fillId="0" borderId="2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center" vertical="center" wrapText="1" shrinkToFit="1"/>
    </xf>
    <xf numFmtId="56" fontId="7" fillId="33" borderId="6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36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63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0" fillId="13" borderId="69" xfId="0" applyFill="1" applyBorder="1" applyAlignment="1">
      <alignment horizontal="center" vertical="center"/>
    </xf>
    <xf numFmtId="0" fontId="0" fillId="13" borderId="70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/>
    </xf>
    <xf numFmtId="0" fontId="0" fillId="13" borderId="72" xfId="0" applyFill="1" applyBorder="1" applyAlignment="1">
      <alignment horizontal="center" vertical="center"/>
    </xf>
    <xf numFmtId="0" fontId="0" fillId="13" borderId="73" xfId="0" applyFill="1" applyBorder="1" applyAlignment="1">
      <alignment horizontal="center" vertical="center"/>
    </xf>
    <xf numFmtId="0" fontId="0" fillId="13" borderId="7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0" fillId="33" borderId="70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33" borderId="74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8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0" fillId="13" borderId="15" xfId="0" applyFill="1" applyBorder="1" applyAlignment="1">
      <alignment horizontal="center" vertical="center" shrinkToFit="1"/>
    </xf>
    <xf numFmtId="0" fontId="0" fillId="13" borderId="16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 wrapText="1" shrinkToFit="1"/>
    </xf>
    <xf numFmtId="0" fontId="0" fillId="15" borderId="16" xfId="0" applyFill="1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15" borderId="16" xfId="0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center" vertical="center"/>
    </xf>
    <xf numFmtId="0" fontId="0" fillId="15" borderId="69" xfId="0" applyFill="1" applyBorder="1" applyAlignment="1">
      <alignment horizontal="center" vertical="center"/>
    </xf>
    <xf numFmtId="0" fontId="0" fillId="15" borderId="70" xfId="0" applyFill="1" applyBorder="1" applyAlignment="1">
      <alignment horizontal="center" vertical="center"/>
    </xf>
    <xf numFmtId="0" fontId="0" fillId="15" borderId="71" xfId="0" applyFill="1" applyBorder="1" applyAlignment="1">
      <alignment horizontal="center" vertical="center"/>
    </xf>
    <xf numFmtId="0" fontId="0" fillId="15" borderId="72" xfId="0" applyFill="1" applyBorder="1" applyAlignment="1">
      <alignment horizontal="center" vertical="center"/>
    </xf>
    <xf numFmtId="0" fontId="0" fillId="15" borderId="73" xfId="0" applyFill="1" applyBorder="1" applyAlignment="1">
      <alignment horizontal="center" vertical="center"/>
    </xf>
    <xf numFmtId="0" fontId="0" fillId="15" borderId="74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tabSelected="1" view="pageBreakPreview" zoomScale="73" zoomScaleNormal="73" zoomScaleSheetLayoutView="73" workbookViewId="0" topLeftCell="A163">
      <selection activeCell="E166" sqref="E166:H166"/>
    </sheetView>
  </sheetViews>
  <sheetFormatPr defaultColWidth="9.00390625" defaultRowHeight="13.5"/>
  <cols>
    <col min="1" max="2" width="14.625" style="0" customWidth="1"/>
    <col min="3" max="3" width="17.625" style="0" customWidth="1"/>
    <col min="4" max="4" width="12.625" style="0" customWidth="1"/>
    <col min="5" max="5" width="6.75390625" style="0" customWidth="1"/>
    <col min="6" max="6" width="25.625" style="0" customWidth="1"/>
    <col min="7" max="7" width="4.625" style="0" customWidth="1"/>
    <col min="8" max="8" width="25.625" style="0" customWidth="1"/>
    <col min="9" max="9" width="28.00390625" style="0" bestFit="1" customWidth="1"/>
    <col min="10" max="10" width="3.50390625" style="0" hidden="1" customWidth="1"/>
    <col min="11" max="11" width="29.125" style="0" customWidth="1"/>
    <col min="14" max="14" width="29.25390625" style="0" customWidth="1"/>
  </cols>
  <sheetData>
    <row r="1" spans="1:11" ht="24.75" customHeight="1">
      <c r="A1" s="250" t="s">
        <v>107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7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26"/>
    </row>
    <row r="3" spans="1:11" ht="17.25" customHeight="1" thickBot="1">
      <c r="A3" s="1" t="s">
        <v>5</v>
      </c>
      <c r="B3" s="111" t="s">
        <v>98</v>
      </c>
      <c r="K3" s="26">
        <v>45377</v>
      </c>
    </row>
    <row r="4" spans="1:12" ht="22.5" customHeight="1" thickTop="1">
      <c r="A4" s="7" t="s">
        <v>0</v>
      </c>
      <c r="B4" s="8" t="s">
        <v>2</v>
      </c>
      <c r="C4" s="8" t="s">
        <v>1</v>
      </c>
      <c r="D4" s="8" t="s">
        <v>3</v>
      </c>
      <c r="E4" s="8" t="s">
        <v>30</v>
      </c>
      <c r="F4" s="251" t="s">
        <v>9</v>
      </c>
      <c r="G4" s="251"/>
      <c r="H4" s="251"/>
      <c r="I4" s="8" t="s">
        <v>4</v>
      </c>
      <c r="J4" s="148"/>
      <c r="K4" s="12" t="s">
        <v>87</v>
      </c>
      <c r="L4" s="1"/>
    </row>
    <row r="5" spans="1:11" ht="24" customHeight="1">
      <c r="A5" s="219">
        <v>45396</v>
      </c>
      <c r="B5" s="243" t="s">
        <v>81</v>
      </c>
      <c r="C5" s="258" t="str">
        <f>F5</f>
        <v>鳴門クラブ</v>
      </c>
      <c r="D5" s="58">
        <v>0.4166666666666667</v>
      </c>
      <c r="E5" s="197" t="s">
        <v>109</v>
      </c>
      <c r="F5" s="76" t="s">
        <v>88</v>
      </c>
      <c r="G5" s="84" t="s">
        <v>8</v>
      </c>
      <c r="H5" s="76" t="s">
        <v>85</v>
      </c>
      <c r="I5" s="17" t="str">
        <f>F6</f>
        <v>Ｚ　　団</v>
      </c>
      <c r="J5" s="149">
        <v>1</v>
      </c>
      <c r="K5" s="133"/>
    </row>
    <row r="6" spans="1:11" ht="24" customHeight="1">
      <c r="A6" s="220"/>
      <c r="B6" s="244"/>
      <c r="C6" s="206"/>
      <c r="D6" s="20">
        <v>0.4652777777777778</v>
      </c>
      <c r="E6" s="198" t="s">
        <v>109</v>
      </c>
      <c r="F6" s="72" t="s">
        <v>20</v>
      </c>
      <c r="G6" s="75" t="s">
        <v>128</v>
      </c>
      <c r="H6" s="72" t="s">
        <v>91</v>
      </c>
      <c r="I6" s="18" t="str">
        <f>F7</f>
        <v>ＳＣＲ＠ＴＣＨ＋（ｽｸﾗｯﾁﾌﾟﾗｽ）</v>
      </c>
      <c r="J6" s="150">
        <v>1</v>
      </c>
      <c r="K6" s="106" t="s">
        <v>13</v>
      </c>
    </row>
    <row r="7" spans="1:11" ht="24" customHeight="1">
      <c r="A7" s="220"/>
      <c r="B7" s="244"/>
      <c r="C7" s="259"/>
      <c r="D7" s="20">
        <v>0.5138888888888888</v>
      </c>
      <c r="E7" s="198" t="s">
        <v>109</v>
      </c>
      <c r="F7" s="72" t="s">
        <v>90</v>
      </c>
      <c r="G7" s="75" t="s">
        <v>128</v>
      </c>
      <c r="H7" s="72" t="s">
        <v>131</v>
      </c>
      <c r="I7" s="18" t="str">
        <f>F8</f>
        <v>プレフ</v>
      </c>
      <c r="J7" s="150">
        <v>1</v>
      </c>
      <c r="K7" s="106" t="s">
        <v>96</v>
      </c>
    </row>
    <row r="8" spans="1:11" ht="24" customHeight="1">
      <c r="A8" s="220"/>
      <c r="B8" s="244"/>
      <c r="C8" s="206" t="str">
        <f>F10</f>
        <v>阿南シニアフットボールクラブ</v>
      </c>
      <c r="D8" s="20">
        <v>0.5625</v>
      </c>
      <c r="E8" s="198" t="s">
        <v>109</v>
      </c>
      <c r="F8" s="72" t="s">
        <v>129</v>
      </c>
      <c r="G8" s="75" t="s">
        <v>128</v>
      </c>
      <c r="H8" s="72" t="s">
        <v>130</v>
      </c>
      <c r="I8" s="18" t="str">
        <f>F9</f>
        <v>Ｔ・Ｃ・Ｏ・ＳＣ</v>
      </c>
      <c r="J8" s="150">
        <v>1</v>
      </c>
      <c r="K8" s="154"/>
    </row>
    <row r="9" spans="1:11" ht="24" customHeight="1">
      <c r="A9" s="220"/>
      <c r="B9" s="244"/>
      <c r="C9" s="206"/>
      <c r="D9" s="20">
        <v>0.6111111111111112</v>
      </c>
      <c r="E9" s="198" t="s">
        <v>109</v>
      </c>
      <c r="F9" s="72" t="s">
        <v>132</v>
      </c>
      <c r="G9" s="75" t="s">
        <v>128</v>
      </c>
      <c r="H9" s="72" t="s">
        <v>144</v>
      </c>
      <c r="I9" s="18" t="str">
        <f>F10</f>
        <v>阿南シニアフットボールクラブ</v>
      </c>
      <c r="J9" s="150">
        <v>1</v>
      </c>
      <c r="K9" s="143"/>
    </row>
    <row r="10" spans="1:11" ht="24" customHeight="1">
      <c r="A10" s="245"/>
      <c r="B10" s="246"/>
      <c r="C10" s="207"/>
      <c r="D10" s="57">
        <v>0.6597222222222222</v>
      </c>
      <c r="E10" s="199" t="s">
        <v>109</v>
      </c>
      <c r="F10" s="74" t="s">
        <v>13</v>
      </c>
      <c r="G10" s="100" t="s">
        <v>128</v>
      </c>
      <c r="H10" s="74" t="s">
        <v>10</v>
      </c>
      <c r="I10" s="19" t="str">
        <f>H9</f>
        <v>鳴門RESORT</v>
      </c>
      <c r="J10" s="151">
        <v>1</v>
      </c>
      <c r="K10" s="13" t="s">
        <v>97</v>
      </c>
    </row>
    <row r="11" spans="1:11" ht="24" customHeight="1">
      <c r="A11" s="219">
        <v>45417</v>
      </c>
      <c r="B11" s="244" t="s">
        <v>82</v>
      </c>
      <c r="C11" s="206" t="str">
        <f>F11</f>
        <v>FC鳴門</v>
      </c>
      <c r="D11" s="58">
        <v>0.4166666666666667</v>
      </c>
      <c r="E11" s="202" t="s">
        <v>110</v>
      </c>
      <c r="F11" s="72" t="s">
        <v>138</v>
      </c>
      <c r="G11" s="99" t="s">
        <v>128</v>
      </c>
      <c r="H11" s="72" t="s">
        <v>139</v>
      </c>
      <c r="I11" s="18" t="str">
        <f>F12</f>
        <v>STAR　WEST</v>
      </c>
      <c r="J11" s="150">
        <v>1</v>
      </c>
      <c r="K11" s="106" t="s">
        <v>69</v>
      </c>
    </row>
    <row r="12" spans="1:11" ht="24" customHeight="1">
      <c r="A12" s="220"/>
      <c r="B12" s="244"/>
      <c r="C12" s="206"/>
      <c r="D12" s="20">
        <v>0.4652777777777778</v>
      </c>
      <c r="E12" s="202" t="s">
        <v>110</v>
      </c>
      <c r="F12" s="72" t="s">
        <v>89</v>
      </c>
      <c r="G12" s="75" t="s">
        <v>128</v>
      </c>
      <c r="H12" s="72" t="s">
        <v>11</v>
      </c>
      <c r="I12" s="18" t="str">
        <f>F13</f>
        <v>川友楽</v>
      </c>
      <c r="J12" s="150">
        <v>1</v>
      </c>
      <c r="K12" s="13" t="s">
        <v>36</v>
      </c>
    </row>
    <row r="13" spans="1:11" ht="24" customHeight="1">
      <c r="A13" s="220"/>
      <c r="B13" s="244"/>
      <c r="C13" s="259"/>
      <c r="D13" s="20">
        <v>0.5138888888888888</v>
      </c>
      <c r="E13" s="202" t="s">
        <v>110</v>
      </c>
      <c r="F13" s="72" t="s">
        <v>76</v>
      </c>
      <c r="G13" s="99" t="s">
        <v>128</v>
      </c>
      <c r="H13" s="72" t="s">
        <v>133</v>
      </c>
      <c r="I13" s="18" t="str">
        <f>F14</f>
        <v>フットボールクラブ　チロリン村 </v>
      </c>
      <c r="J13" s="150">
        <v>1</v>
      </c>
      <c r="K13" s="106" t="s">
        <v>15</v>
      </c>
    </row>
    <row r="14" spans="1:11" ht="24" customHeight="1">
      <c r="A14" s="220"/>
      <c r="B14" s="244"/>
      <c r="C14" s="206" t="str">
        <f>H16</f>
        <v>阿波ＦＣ</v>
      </c>
      <c r="D14" s="20">
        <v>0.5625</v>
      </c>
      <c r="E14" s="202" t="s">
        <v>110</v>
      </c>
      <c r="F14" s="72" t="s">
        <v>22</v>
      </c>
      <c r="G14" s="75" t="s">
        <v>128</v>
      </c>
      <c r="H14" s="72" t="s">
        <v>26</v>
      </c>
      <c r="I14" s="18" t="str">
        <f>F15</f>
        <v>応神クラブ </v>
      </c>
      <c r="J14" s="150">
        <v>1</v>
      </c>
      <c r="K14" s="156"/>
    </row>
    <row r="15" spans="1:11" ht="24" customHeight="1">
      <c r="A15" s="220"/>
      <c r="B15" s="244"/>
      <c r="C15" s="206"/>
      <c r="D15" s="20">
        <v>0.6111111111111112</v>
      </c>
      <c r="E15" s="20" t="s">
        <v>8</v>
      </c>
      <c r="F15" s="72" t="s">
        <v>12</v>
      </c>
      <c r="G15" s="75" t="s">
        <v>128</v>
      </c>
      <c r="H15" s="72" t="str">
        <f>F8</f>
        <v>プレフ</v>
      </c>
      <c r="I15" s="18" t="str">
        <f>F16</f>
        <v>渭東クラブ</v>
      </c>
      <c r="J15" s="150">
        <v>1</v>
      </c>
      <c r="K15" s="106"/>
    </row>
    <row r="16" spans="1:11" ht="24" customHeight="1">
      <c r="A16" s="245"/>
      <c r="B16" s="246"/>
      <c r="C16" s="207"/>
      <c r="D16" s="57">
        <v>0.6597222222222222</v>
      </c>
      <c r="E16" s="57" t="s">
        <v>8</v>
      </c>
      <c r="F16" s="74" t="s">
        <v>94</v>
      </c>
      <c r="G16" s="100" t="s">
        <v>128</v>
      </c>
      <c r="H16" s="74" t="str">
        <f>H10</f>
        <v>阿波ＦＣ</v>
      </c>
      <c r="I16" s="19" t="str">
        <f>H15</f>
        <v>プレフ</v>
      </c>
      <c r="J16" s="150">
        <v>2</v>
      </c>
      <c r="K16" s="13" t="s">
        <v>32</v>
      </c>
    </row>
    <row r="17" spans="1:11" ht="24" customHeight="1">
      <c r="A17" s="220">
        <v>45424</v>
      </c>
      <c r="B17" s="244" t="s">
        <v>82</v>
      </c>
      <c r="C17" s="243" t="str">
        <f>F17</f>
        <v>Ｔ・Ｃ・Ｏ・ＳＣ</v>
      </c>
      <c r="D17" s="58">
        <v>0.4166666666666667</v>
      </c>
      <c r="E17" s="197" t="s">
        <v>109</v>
      </c>
      <c r="F17" s="72" t="str">
        <f>F9</f>
        <v>Ｔ・Ｃ・Ｏ・ＳＣ</v>
      </c>
      <c r="G17" s="75" t="s">
        <v>128</v>
      </c>
      <c r="H17" s="72" t="str">
        <f>H5</f>
        <v>津田クラブ</v>
      </c>
      <c r="I17" s="18" t="str">
        <f>F18</f>
        <v>徳島SFC50</v>
      </c>
      <c r="J17" s="150">
        <v>1</v>
      </c>
      <c r="K17" s="13" t="s">
        <v>24</v>
      </c>
    </row>
    <row r="18" spans="1:11" ht="24" customHeight="1">
      <c r="A18" s="220"/>
      <c r="B18" s="244"/>
      <c r="C18" s="244"/>
      <c r="D18" s="20">
        <v>0.4652777777777778</v>
      </c>
      <c r="E18" s="198" t="s">
        <v>109</v>
      </c>
      <c r="F18" s="72" t="str">
        <f>H7</f>
        <v>徳島SFC50</v>
      </c>
      <c r="G18" s="75" t="s">
        <v>128</v>
      </c>
      <c r="H18" s="72" t="str">
        <f>H8</f>
        <v>RED　OLD</v>
      </c>
      <c r="I18" s="18" t="str">
        <f>F19</f>
        <v>Ｚ　　団</v>
      </c>
      <c r="J18" s="150">
        <v>2</v>
      </c>
      <c r="K18" s="156"/>
    </row>
    <row r="19" spans="1:11" ht="24" customHeight="1">
      <c r="A19" s="220"/>
      <c r="B19" s="244"/>
      <c r="C19" s="248"/>
      <c r="D19" s="20">
        <v>0.5138888888888888</v>
      </c>
      <c r="E19" s="198" t="s">
        <v>109</v>
      </c>
      <c r="F19" s="72" t="str">
        <f>F6</f>
        <v>Ｚ　　団</v>
      </c>
      <c r="G19" s="99" t="s">
        <v>128</v>
      </c>
      <c r="H19" s="72" t="str">
        <f>F10</f>
        <v>阿南シニアフットボールクラブ</v>
      </c>
      <c r="I19" s="18" t="str">
        <f>F20</f>
        <v>石井シニアフットボールクラブ</v>
      </c>
      <c r="J19" s="150">
        <v>1</v>
      </c>
      <c r="K19" s="143"/>
    </row>
    <row r="20" spans="1:11" ht="24" customHeight="1">
      <c r="A20" s="220"/>
      <c r="B20" s="244"/>
      <c r="C20" s="244" t="str">
        <f>H22</f>
        <v>ＳＣＲ＠ＴＣＨ＋（ｽｸﾗｯﾁﾌﾟﾗｽ）</v>
      </c>
      <c r="D20" s="20">
        <v>0.5625</v>
      </c>
      <c r="E20" s="198" t="s">
        <v>109</v>
      </c>
      <c r="F20" s="72" t="str">
        <f>H6</f>
        <v>石井シニアフットボールクラブ</v>
      </c>
      <c r="G20" s="99" t="s">
        <v>128</v>
      </c>
      <c r="H20" s="72" t="str">
        <f>F8</f>
        <v>プレフ</v>
      </c>
      <c r="I20" s="18" t="str">
        <f>F21</f>
        <v>阿波ＦＣ</v>
      </c>
      <c r="J20" s="150">
        <v>1</v>
      </c>
      <c r="K20" s="106" t="s">
        <v>11</v>
      </c>
    </row>
    <row r="21" spans="1:11" ht="24" customHeight="1">
      <c r="A21" s="220"/>
      <c r="B21" s="244"/>
      <c r="C21" s="244"/>
      <c r="D21" s="20">
        <v>0.6111111111111112</v>
      </c>
      <c r="E21" s="198" t="s">
        <v>109</v>
      </c>
      <c r="F21" s="72" t="str">
        <f>H10</f>
        <v>阿波ＦＣ</v>
      </c>
      <c r="G21" s="99" t="s">
        <v>128</v>
      </c>
      <c r="H21" s="72" t="str">
        <f>F5</f>
        <v>鳴門クラブ</v>
      </c>
      <c r="I21" s="18" t="str">
        <f>F22</f>
        <v>鳴門RESORT</v>
      </c>
      <c r="J21" s="150">
        <v>2</v>
      </c>
      <c r="K21" s="106" t="s">
        <v>18</v>
      </c>
    </row>
    <row r="22" spans="1:11" ht="24" customHeight="1">
      <c r="A22" s="245"/>
      <c r="B22" s="246"/>
      <c r="C22" s="246"/>
      <c r="D22" s="57">
        <v>0.6597222222222222</v>
      </c>
      <c r="E22" s="199" t="s">
        <v>109</v>
      </c>
      <c r="F22" s="74" t="str">
        <f>H9</f>
        <v>鳴門RESORT</v>
      </c>
      <c r="G22" s="100" t="s">
        <v>128</v>
      </c>
      <c r="H22" s="74" t="str">
        <f>F7</f>
        <v>ＳＣＲ＠ＴＣＨ＋（ｽｸﾗｯﾁﾌﾟﾗｽ）</v>
      </c>
      <c r="I22" s="19" t="str">
        <f>H21</f>
        <v>鳴門クラブ</v>
      </c>
      <c r="J22" s="150">
        <v>1</v>
      </c>
      <c r="K22" s="156"/>
    </row>
    <row r="23" spans="1:11" ht="24" customHeight="1">
      <c r="A23" s="219">
        <v>45431</v>
      </c>
      <c r="B23" s="243" t="s">
        <v>80</v>
      </c>
      <c r="C23" s="243" t="str">
        <f>F23</f>
        <v>オールディーズＦＣ</v>
      </c>
      <c r="D23" s="58">
        <v>0.4166666666666667</v>
      </c>
      <c r="E23" s="202" t="s">
        <v>110</v>
      </c>
      <c r="F23" s="72" t="s">
        <v>93</v>
      </c>
      <c r="G23" s="75" t="s">
        <v>128</v>
      </c>
      <c r="H23" s="72" t="str">
        <f>H13</f>
        <v>徳島市シニア サッカークラブ</v>
      </c>
      <c r="I23" s="18" t="str">
        <f>F24</f>
        <v>FC鳴門</v>
      </c>
      <c r="J23" s="150">
        <v>1</v>
      </c>
      <c r="K23" s="143"/>
    </row>
    <row r="24" spans="1:11" ht="24" customHeight="1">
      <c r="A24" s="220"/>
      <c r="B24" s="244"/>
      <c r="C24" s="244"/>
      <c r="D24" s="20">
        <v>0.4652777777777778</v>
      </c>
      <c r="E24" s="202" t="s">
        <v>110</v>
      </c>
      <c r="F24" s="72" t="str">
        <f>F11</f>
        <v>FC鳴門</v>
      </c>
      <c r="G24" s="75" t="s">
        <v>128</v>
      </c>
      <c r="H24" s="72" t="str">
        <f>F12</f>
        <v>STAR　WEST</v>
      </c>
      <c r="I24" s="18" t="str">
        <f>F25</f>
        <v>徳島県庁ＦＣゴールド</v>
      </c>
      <c r="J24" s="150">
        <v>1</v>
      </c>
      <c r="K24" s="13" t="s">
        <v>72</v>
      </c>
    </row>
    <row r="25" spans="1:11" ht="24" customHeight="1">
      <c r="A25" s="220"/>
      <c r="B25" s="244"/>
      <c r="C25" s="248"/>
      <c r="D25" s="20">
        <v>0.5138888888888888</v>
      </c>
      <c r="E25" s="202" t="s">
        <v>110</v>
      </c>
      <c r="F25" s="72" t="str">
        <f>H14</f>
        <v>徳島県庁ＦＣゴールド</v>
      </c>
      <c r="G25" s="75" t="s">
        <v>128</v>
      </c>
      <c r="H25" s="72" t="str">
        <f>F13</f>
        <v>川友楽</v>
      </c>
      <c r="I25" s="18" t="str">
        <f>F26</f>
        <v>吉野倶楽部</v>
      </c>
      <c r="J25" s="150">
        <v>1</v>
      </c>
      <c r="K25" s="13" t="s">
        <v>33</v>
      </c>
    </row>
    <row r="26" spans="1:11" ht="24" customHeight="1">
      <c r="A26" s="220"/>
      <c r="B26" s="244"/>
      <c r="C26" s="261" t="str">
        <f>I27</f>
        <v>渭東クラブ</v>
      </c>
      <c r="D26" s="20">
        <v>0.5625</v>
      </c>
      <c r="E26" s="202" t="s">
        <v>110</v>
      </c>
      <c r="F26" s="72" t="str">
        <f>H12</f>
        <v>吉野倶楽部</v>
      </c>
      <c r="G26" s="99" t="s">
        <v>128</v>
      </c>
      <c r="H26" s="72" t="str">
        <f>F16</f>
        <v>渭東クラブ</v>
      </c>
      <c r="I26" s="18" t="str">
        <f>F27</f>
        <v>鴨島フットボールクラブ</v>
      </c>
      <c r="J26" s="150">
        <v>1</v>
      </c>
      <c r="K26" s="156"/>
    </row>
    <row r="27" spans="1:11" ht="24" customHeight="1">
      <c r="A27" s="220"/>
      <c r="B27" s="246"/>
      <c r="C27" s="261"/>
      <c r="D27" s="57">
        <v>0.6111111111111112</v>
      </c>
      <c r="E27" s="204" t="s">
        <v>110</v>
      </c>
      <c r="F27" s="74" t="str">
        <f>H11</f>
        <v>鴨島フットボールクラブ</v>
      </c>
      <c r="G27" s="101" t="s">
        <v>128</v>
      </c>
      <c r="H27" s="74" t="str">
        <f>F15</f>
        <v>応神クラブ </v>
      </c>
      <c r="I27" s="19" t="str">
        <f>H26</f>
        <v>渭東クラブ</v>
      </c>
      <c r="J27" s="150">
        <v>2</v>
      </c>
      <c r="K27" s="143"/>
    </row>
    <row r="28" spans="1:11" ht="24" customHeight="1">
      <c r="A28" s="220"/>
      <c r="B28" s="244" t="s">
        <v>81</v>
      </c>
      <c r="C28" s="243" t="str">
        <f>F28</f>
        <v>ＳＣＲ＠ＴＣＨ＋（ｽｸﾗｯﾁﾌﾟﾗｽ）</v>
      </c>
      <c r="D28" s="20">
        <v>0.4166666666666667</v>
      </c>
      <c r="E28" s="198" t="s">
        <v>109</v>
      </c>
      <c r="F28" s="72" t="str">
        <f>F7</f>
        <v>ＳＣＲ＠ＴＣＨ＋（ｽｸﾗｯﾁﾌﾟﾗｽ）</v>
      </c>
      <c r="G28" s="75" t="s">
        <v>128</v>
      </c>
      <c r="H28" s="72" t="str">
        <f>F8</f>
        <v>プレフ</v>
      </c>
      <c r="I28" s="18" t="str">
        <f>F29</f>
        <v>RED　OLD</v>
      </c>
      <c r="J28" s="150">
        <v>1</v>
      </c>
      <c r="K28" s="106" t="s">
        <v>16</v>
      </c>
    </row>
    <row r="29" spans="1:11" ht="24" customHeight="1">
      <c r="A29" s="220"/>
      <c r="B29" s="244"/>
      <c r="C29" s="244"/>
      <c r="D29" s="20">
        <v>0.4652777777777778</v>
      </c>
      <c r="E29" s="198" t="s">
        <v>109</v>
      </c>
      <c r="F29" s="72" t="str">
        <f>H8</f>
        <v>RED　OLD</v>
      </c>
      <c r="G29" s="75" t="s">
        <v>128</v>
      </c>
      <c r="H29" s="72" t="str">
        <f>F9</f>
        <v>Ｔ・Ｃ・Ｏ・ＳＣ</v>
      </c>
      <c r="I29" s="18" t="str">
        <f>F30</f>
        <v>鳴門RESORT</v>
      </c>
      <c r="J29" s="150">
        <v>3</v>
      </c>
      <c r="K29" s="106" t="s">
        <v>17</v>
      </c>
    </row>
    <row r="30" spans="1:11" ht="24" customHeight="1">
      <c r="A30" s="220"/>
      <c r="B30" s="244"/>
      <c r="C30" s="248"/>
      <c r="D30" s="20">
        <v>0.5138888888888888</v>
      </c>
      <c r="E30" s="198" t="s">
        <v>109</v>
      </c>
      <c r="F30" s="72" t="str">
        <f>H9</f>
        <v>鳴門RESORT</v>
      </c>
      <c r="G30" s="99" t="s">
        <v>128</v>
      </c>
      <c r="H30" s="72" t="str">
        <f>F6</f>
        <v>Ｚ　　団</v>
      </c>
      <c r="I30" s="18" t="str">
        <f>F31</f>
        <v>鳴門クラブ</v>
      </c>
      <c r="J30" s="150">
        <v>2</v>
      </c>
      <c r="K30" s="156"/>
    </row>
    <row r="31" spans="1:11" ht="24" customHeight="1">
      <c r="A31" s="220"/>
      <c r="B31" s="244"/>
      <c r="C31" s="244" t="str">
        <f>H33</f>
        <v>津田クラブ</v>
      </c>
      <c r="D31" s="20">
        <v>0.5625</v>
      </c>
      <c r="E31" s="198" t="s">
        <v>109</v>
      </c>
      <c r="F31" s="72" t="str">
        <f>F5</f>
        <v>鳴門クラブ</v>
      </c>
      <c r="G31" s="99" t="s">
        <v>128</v>
      </c>
      <c r="H31" s="72" t="str">
        <f>H6</f>
        <v>石井シニアフットボールクラブ</v>
      </c>
      <c r="I31" s="18" t="str">
        <f>F32</f>
        <v>阿南シニアフットボールクラブ</v>
      </c>
      <c r="J31" s="150">
        <v>2</v>
      </c>
      <c r="K31" s="143"/>
    </row>
    <row r="32" spans="1:11" ht="24" customHeight="1">
      <c r="A32" s="220"/>
      <c r="B32" s="244"/>
      <c r="C32" s="244"/>
      <c r="D32" s="20">
        <v>0.6111111111111112</v>
      </c>
      <c r="E32" s="198" t="s">
        <v>109</v>
      </c>
      <c r="F32" s="72" t="str">
        <f>F10</f>
        <v>阿南シニアフットボールクラブ</v>
      </c>
      <c r="G32" s="99" t="s">
        <v>128</v>
      </c>
      <c r="H32" s="72" t="str">
        <f>H7</f>
        <v>徳島SFC50</v>
      </c>
      <c r="I32" s="18" t="str">
        <f>F33</f>
        <v>阿波ＦＣ</v>
      </c>
      <c r="J32" s="150">
        <v>2</v>
      </c>
      <c r="K32" s="106" t="s">
        <v>20</v>
      </c>
    </row>
    <row r="33" spans="1:11" ht="24" customHeight="1">
      <c r="A33" s="245"/>
      <c r="B33" s="246"/>
      <c r="C33" s="246"/>
      <c r="D33" s="57">
        <v>0.6597222222222222</v>
      </c>
      <c r="E33" s="199" t="s">
        <v>109</v>
      </c>
      <c r="F33" s="74" t="str">
        <f>H10</f>
        <v>阿波ＦＣ</v>
      </c>
      <c r="G33" s="100" t="s">
        <v>128</v>
      </c>
      <c r="H33" s="74" t="str">
        <f>H5</f>
        <v>津田クラブ</v>
      </c>
      <c r="I33" s="19" t="str">
        <f>H32</f>
        <v>徳島SFC50</v>
      </c>
      <c r="J33" s="150">
        <v>2</v>
      </c>
      <c r="K33" s="106" t="s">
        <v>21</v>
      </c>
    </row>
    <row r="34" spans="1:11" ht="24" customHeight="1">
      <c r="A34" s="219">
        <v>45438</v>
      </c>
      <c r="B34" s="243" t="s">
        <v>83</v>
      </c>
      <c r="C34" s="134" t="str">
        <f>F34</f>
        <v>FC鳴門</v>
      </c>
      <c r="D34" s="20">
        <v>0.7291666666666666</v>
      </c>
      <c r="E34" s="20" t="s">
        <v>8</v>
      </c>
      <c r="F34" s="72" t="str">
        <f>F11</f>
        <v>FC鳴門</v>
      </c>
      <c r="G34" s="75" t="s">
        <v>128</v>
      </c>
      <c r="H34" s="72" t="str">
        <f>F6</f>
        <v>Ｚ　　団</v>
      </c>
      <c r="I34" s="18" t="str">
        <f>F35</f>
        <v>川友楽</v>
      </c>
      <c r="J34" s="150">
        <v>2</v>
      </c>
      <c r="K34" s="156"/>
    </row>
    <row r="35" spans="1:11" ht="24" customHeight="1">
      <c r="A35" s="220"/>
      <c r="B35" s="244"/>
      <c r="C35" s="244" t="str">
        <f>H36</f>
        <v>RED　OLD</v>
      </c>
      <c r="D35" s="20">
        <v>0.7708333333333334</v>
      </c>
      <c r="E35" s="20" t="s">
        <v>8</v>
      </c>
      <c r="F35" s="72" t="str">
        <f>F13</f>
        <v>川友楽</v>
      </c>
      <c r="G35" s="75" t="s">
        <v>128</v>
      </c>
      <c r="H35" s="72" t="str">
        <f>H6</f>
        <v>石井シニアフットボールクラブ</v>
      </c>
      <c r="I35" s="18" t="str">
        <f>F36</f>
        <v>徳島市シニア サッカークラブ</v>
      </c>
      <c r="J35" s="150">
        <v>1</v>
      </c>
      <c r="K35" s="143"/>
    </row>
    <row r="36" spans="1:11" ht="24" customHeight="1">
      <c r="A36" s="220"/>
      <c r="B36" s="246"/>
      <c r="C36" s="246"/>
      <c r="D36" s="57">
        <v>0.8125</v>
      </c>
      <c r="E36" s="57" t="s">
        <v>8</v>
      </c>
      <c r="F36" s="74" t="str">
        <f>H13</f>
        <v>徳島市シニア サッカークラブ</v>
      </c>
      <c r="G36" s="100" t="s">
        <v>128</v>
      </c>
      <c r="H36" s="74" t="str">
        <f>H8</f>
        <v>RED　OLD</v>
      </c>
      <c r="I36" s="19" t="str">
        <f>H35</f>
        <v>石井シニアフットボールクラブ</v>
      </c>
      <c r="J36" s="151">
        <v>2</v>
      </c>
      <c r="K36" s="106" t="s">
        <v>22</v>
      </c>
    </row>
    <row r="37" spans="1:11" ht="24" customHeight="1">
      <c r="A37" s="220"/>
      <c r="B37" s="243" t="s">
        <v>81</v>
      </c>
      <c r="C37" s="258" t="str">
        <f>F37</f>
        <v>鳴門RESORT</v>
      </c>
      <c r="D37" s="58">
        <v>0.4166666666666667</v>
      </c>
      <c r="E37" s="58" t="s">
        <v>8</v>
      </c>
      <c r="F37" s="76" t="str">
        <f>H9</f>
        <v>鳴門RESORT</v>
      </c>
      <c r="G37" s="104" t="s">
        <v>128</v>
      </c>
      <c r="H37" s="76" t="str">
        <f>F14</f>
        <v>フットボールクラブ　チロリン村 </v>
      </c>
      <c r="I37" s="17" t="str">
        <f>F38</f>
        <v>津田クラブ</v>
      </c>
      <c r="J37" s="149">
        <v>1</v>
      </c>
      <c r="K37" s="106" t="s">
        <v>23</v>
      </c>
    </row>
    <row r="38" spans="1:11" ht="24" customHeight="1">
      <c r="A38" s="220"/>
      <c r="B38" s="244"/>
      <c r="C38" s="206"/>
      <c r="D38" s="20">
        <v>0.4652777777777778</v>
      </c>
      <c r="E38" s="20" t="s">
        <v>8</v>
      </c>
      <c r="F38" s="72" t="str">
        <f>H5</f>
        <v>津田クラブ</v>
      </c>
      <c r="G38" s="75" t="s">
        <v>128</v>
      </c>
      <c r="H38" s="72" t="str">
        <f>H11</f>
        <v>鴨島フットボールクラブ</v>
      </c>
      <c r="I38" s="18" t="str">
        <f>F39</f>
        <v>徳島県庁ＦＣゴールド</v>
      </c>
      <c r="J38" s="150">
        <v>2</v>
      </c>
      <c r="K38" s="156"/>
    </row>
    <row r="39" spans="1:11" ht="24" customHeight="1">
      <c r="A39" s="220"/>
      <c r="B39" s="244"/>
      <c r="C39" s="259"/>
      <c r="D39" s="20">
        <v>0.5138888888888888</v>
      </c>
      <c r="E39" s="20" t="s">
        <v>8</v>
      </c>
      <c r="F39" s="72" t="str">
        <f>H14</f>
        <v>徳島県庁ＦＣゴールド</v>
      </c>
      <c r="G39" s="75" t="s">
        <v>128</v>
      </c>
      <c r="H39" s="72" t="str">
        <f>F7</f>
        <v>ＳＣＲ＠ＴＣＨ＋（ｽｸﾗｯﾁﾌﾟﾗｽ）</v>
      </c>
      <c r="I39" s="18" t="str">
        <f>F40</f>
        <v>オールディーズＦＣ</v>
      </c>
      <c r="J39" s="150">
        <v>1</v>
      </c>
      <c r="K39" s="143"/>
    </row>
    <row r="40" spans="1:11" ht="24" customHeight="1">
      <c r="A40" s="245"/>
      <c r="B40" s="246"/>
      <c r="C40" s="192" t="str">
        <f>H40</f>
        <v>Ｔ・Ｃ・Ｏ・ＳＣ</v>
      </c>
      <c r="D40" s="57">
        <v>0.5625</v>
      </c>
      <c r="E40" s="57" t="s">
        <v>8</v>
      </c>
      <c r="F40" s="74" t="str">
        <f>F23</f>
        <v>オールディーズＦＣ</v>
      </c>
      <c r="G40" s="100" t="s">
        <v>128</v>
      </c>
      <c r="H40" s="74" t="str">
        <f>F9</f>
        <v>Ｔ・Ｃ・Ｏ・ＳＣ</v>
      </c>
      <c r="I40" s="19" t="str">
        <f>H39</f>
        <v>ＳＣＲ＠ＴＣＨ＋（ｽｸﾗｯﾁﾌﾟﾗｽ）</v>
      </c>
      <c r="J40" s="150">
        <v>2</v>
      </c>
      <c r="K40" s="106" t="s">
        <v>12</v>
      </c>
    </row>
    <row r="41" spans="1:11" ht="24" customHeight="1">
      <c r="A41" s="220">
        <v>45445</v>
      </c>
      <c r="B41" s="244" t="s">
        <v>82</v>
      </c>
      <c r="C41" s="261" t="str">
        <f>F41</f>
        <v>徳島SFC50</v>
      </c>
      <c r="D41" s="20">
        <v>0.4166666666666667</v>
      </c>
      <c r="E41" s="198" t="s">
        <v>109</v>
      </c>
      <c r="F41" s="72" t="str">
        <f>H7</f>
        <v>徳島SFC50</v>
      </c>
      <c r="G41" s="75" t="s">
        <v>128</v>
      </c>
      <c r="H41" s="72" t="str">
        <f>F8</f>
        <v>プレフ</v>
      </c>
      <c r="I41" s="18" t="str">
        <f>F42</f>
        <v>ＳＣＲ＠ＴＣＨ＋（ｽｸﾗｯﾁﾌﾟﾗｽ）</v>
      </c>
      <c r="J41" s="150">
        <v>3</v>
      </c>
      <c r="K41" s="106" t="s">
        <v>162</v>
      </c>
    </row>
    <row r="42" spans="1:11" ht="24" customHeight="1">
      <c r="A42" s="220"/>
      <c r="B42" s="244"/>
      <c r="C42" s="261"/>
      <c r="D42" s="20">
        <v>0.4652777777777778</v>
      </c>
      <c r="E42" s="198" t="s">
        <v>109</v>
      </c>
      <c r="F42" s="72" t="str">
        <f>F7</f>
        <v>ＳＣＲ＠ＴＣＨ＋（ｽｸﾗｯﾁﾌﾟﾗｽ）</v>
      </c>
      <c r="G42" s="75" t="s">
        <v>128</v>
      </c>
      <c r="H42" s="72" t="str">
        <f>F5</f>
        <v>鳴門クラブ</v>
      </c>
      <c r="I42" s="18" t="str">
        <f>F43</f>
        <v>オールディーズＦＣ</v>
      </c>
      <c r="J42" s="150">
        <v>2</v>
      </c>
      <c r="K42" s="156">
        <v>1</v>
      </c>
    </row>
    <row r="43" spans="1:11" ht="24" customHeight="1">
      <c r="A43" s="220"/>
      <c r="B43" s="244"/>
      <c r="C43" s="268"/>
      <c r="D43" s="20">
        <v>0.5138888888888888</v>
      </c>
      <c r="E43" s="202" t="s">
        <v>110</v>
      </c>
      <c r="F43" s="72" t="str">
        <f>F23</f>
        <v>オールディーズＦＣ</v>
      </c>
      <c r="G43" s="75" t="s">
        <v>128</v>
      </c>
      <c r="H43" s="72" t="str">
        <f>F11</f>
        <v>FC鳴門</v>
      </c>
      <c r="I43" s="18" t="str">
        <f>F44</f>
        <v>徳島県庁ＦＣゴールド</v>
      </c>
      <c r="J43" s="150">
        <v>3</v>
      </c>
      <c r="K43" s="110"/>
    </row>
    <row r="44" spans="1:11" ht="24" customHeight="1">
      <c r="A44" s="220"/>
      <c r="B44" s="244"/>
      <c r="C44" s="261" t="str">
        <f>H46</f>
        <v>応神クラブ </v>
      </c>
      <c r="D44" s="20">
        <v>0.5625</v>
      </c>
      <c r="E44" s="202" t="s">
        <v>110</v>
      </c>
      <c r="F44" s="72" t="str">
        <f>H14</f>
        <v>徳島県庁ＦＣゴールド</v>
      </c>
      <c r="G44" s="99" t="s">
        <v>128</v>
      </c>
      <c r="H44" s="72" t="str">
        <f>F12</f>
        <v>STAR　WEST</v>
      </c>
      <c r="I44" s="18" t="str">
        <f>F45</f>
        <v>フットボールクラブ　チロリン村 </v>
      </c>
      <c r="J44" s="150">
        <v>2</v>
      </c>
      <c r="K44" s="13" t="s">
        <v>63</v>
      </c>
    </row>
    <row r="45" spans="1:11" ht="24" customHeight="1">
      <c r="A45" s="220"/>
      <c r="B45" s="244"/>
      <c r="C45" s="261"/>
      <c r="D45" s="20">
        <v>0.6111111111111112</v>
      </c>
      <c r="E45" s="202" t="s">
        <v>110</v>
      </c>
      <c r="F45" s="72" t="str">
        <f>F14</f>
        <v>フットボールクラブ　チロリン村 </v>
      </c>
      <c r="G45" s="99" t="s">
        <v>128</v>
      </c>
      <c r="H45" s="72" t="str">
        <f>F16</f>
        <v>渭東クラブ</v>
      </c>
      <c r="I45" s="18" t="str">
        <f>F46</f>
        <v>川友楽</v>
      </c>
      <c r="J45" s="150">
        <v>3</v>
      </c>
      <c r="K45" s="13" t="s">
        <v>65</v>
      </c>
    </row>
    <row r="46" spans="1:11" ht="24" customHeight="1">
      <c r="A46" s="245"/>
      <c r="B46" s="246"/>
      <c r="C46" s="262"/>
      <c r="D46" s="57">
        <v>0.6597222222222222</v>
      </c>
      <c r="E46" s="204" t="s">
        <v>110</v>
      </c>
      <c r="F46" s="74" t="str">
        <f>F13</f>
        <v>川友楽</v>
      </c>
      <c r="G46" s="101" t="s">
        <v>128</v>
      </c>
      <c r="H46" s="74" t="str">
        <f>F15</f>
        <v>応神クラブ </v>
      </c>
      <c r="I46" s="19" t="str">
        <f>H45</f>
        <v>渭東クラブ</v>
      </c>
      <c r="J46" s="150">
        <v>3</v>
      </c>
      <c r="K46" s="156"/>
    </row>
    <row r="47" spans="1:11" ht="24" customHeight="1">
      <c r="A47" s="219">
        <v>45459</v>
      </c>
      <c r="B47" s="243" t="s">
        <v>108</v>
      </c>
      <c r="C47" s="243" t="str">
        <f>F47</f>
        <v>フットボールクラブ　チロリン村 </v>
      </c>
      <c r="D47" s="58">
        <v>0.3958333333333333</v>
      </c>
      <c r="E47" s="201" t="s">
        <v>110</v>
      </c>
      <c r="F47" s="76" t="str">
        <f>F14</f>
        <v>フットボールクラブ　チロリン村 </v>
      </c>
      <c r="G47" s="128" t="s">
        <v>128</v>
      </c>
      <c r="H47" s="76" t="str">
        <f>H13</f>
        <v>徳島市シニア サッカークラブ</v>
      </c>
      <c r="I47" s="17" t="str">
        <f>F48</f>
        <v>吉野倶楽部</v>
      </c>
      <c r="J47" s="150">
        <v>2</v>
      </c>
      <c r="K47" s="106"/>
    </row>
    <row r="48" spans="1:11" ht="24" customHeight="1">
      <c r="A48" s="220"/>
      <c r="B48" s="244"/>
      <c r="C48" s="248"/>
      <c r="D48" s="20">
        <v>0.4444444444444444</v>
      </c>
      <c r="E48" s="202" t="s">
        <v>110</v>
      </c>
      <c r="F48" s="72" t="str">
        <f>H12</f>
        <v>吉野倶楽部</v>
      </c>
      <c r="G48" s="99" t="s">
        <v>128</v>
      </c>
      <c r="H48" s="72" t="str">
        <f>F23</f>
        <v>オールディーズＦＣ</v>
      </c>
      <c r="I48" s="18" t="str">
        <f>F49</f>
        <v>津田クラブ</v>
      </c>
      <c r="J48" s="150">
        <v>2</v>
      </c>
      <c r="K48" s="106" t="s">
        <v>25</v>
      </c>
    </row>
    <row r="49" spans="1:11" ht="24" customHeight="1">
      <c r="A49" s="220"/>
      <c r="B49" s="244"/>
      <c r="C49" s="244" t="str">
        <f>H50</f>
        <v>徳島SFC50</v>
      </c>
      <c r="D49" s="20">
        <v>0.4930555555555556</v>
      </c>
      <c r="E49" s="198" t="s">
        <v>109</v>
      </c>
      <c r="F49" s="72" t="str">
        <f>H5</f>
        <v>津田クラブ</v>
      </c>
      <c r="G49" s="75" t="s">
        <v>128</v>
      </c>
      <c r="H49" s="72" t="str">
        <f>H9</f>
        <v>鳴門RESORT</v>
      </c>
      <c r="I49" s="18" t="str">
        <f>F50</f>
        <v>Ｔ・Ｃ・Ｏ・ＳＣ</v>
      </c>
      <c r="J49" s="150">
        <v>2</v>
      </c>
      <c r="K49" s="106" t="s">
        <v>155</v>
      </c>
    </row>
    <row r="50" spans="1:11" ht="24" customHeight="1">
      <c r="A50" s="245"/>
      <c r="B50" s="246"/>
      <c r="C50" s="246"/>
      <c r="D50" s="57">
        <v>0.5416666666666666</v>
      </c>
      <c r="E50" s="199" t="s">
        <v>109</v>
      </c>
      <c r="F50" s="74" t="str">
        <f>F9</f>
        <v>Ｔ・Ｃ・Ｏ・ＳＣ</v>
      </c>
      <c r="G50" s="100" t="s">
        <v>128</v>
      </c>
      <c r="H50" s="74" t="str">
        <f>H7</f>
        <v>徳島SFC50</v>
      </c>
      <c r="I50" s="19" t="str">
        <f>H49</f>
        <v>鳴門RESORT</v>
      </c>
      <c r="J50" s="150">
        <v>4</v>
      </c>
      <c r="K50" s="156"/>
    </row>
    <row r="51" spans="1:11" ht="24" customHeight="1">
      <c r="A51" s="219">
        <v>45466</v>
      </c>
      <c r="B51" s="243" t="s">
        <v>82</v>
      </c>
      <c r="C51" s="243" t="str">
        <f>F51</f>
        <v>阿南シニアフットボールクラブ</v>
      </c>
      <c r="D51" s="58">
        <v>0.4166666666666667</v>
      </c>
      <c r="E51" s="197" t="s">
        <v>109</v>
      </c>
      <c r="F51" s="76" t="str">
        <f>F10</f>
        <v>阿南シニアフットボールクラブ</v>
      </c>
      <c r="G51" s="128" t="s">
        <v>128</v>
      </c>
      <c r="H51" s="76" t="str">
        <f>H6</f>
        <v>石井シニアフットボールクラブ</v>
      </c>
      <c r="I51" s="17" t="str">
        <f>F52</f>
        <v>RED　OLD</v>
      </c>
      <c r="J51" s="150">
        <v>2</v>
      </c>
      <c r="K51" s="110"/>
    </row>
    <row r="52" spans="1:11" ht="24" customHeight="1">
      <c r="A52" s="220"/>
      <c r="B52" s="244"/>
      <c r="C52" s="244"/>
      <c r="D52" s="20">
        <v>0.4652777777777778</v>
      </c>
      <c r="E52" s="198" t="s">
        <v>109</v>
      </c>
      <c r="F52" s="72" t="str">
        <f>H8</f>
        <v>RED　OLD</v>
      </c>
      <c r="G52" s="99" t="s">
        <v>128</v>
      </c>
      <c r="H52" s="72" t="str">
        <f>F7</f>
        <v>ＳＣＲ＠ＴＣＨ＋（ｽｸﾗｯﾁﾌﾟﾗｽ）</v>
      </c>
      <c r="I52" s="18" t="str">
        <f>F53</f>
        <v>フットボールクラブ　チロリン村 </v>
      </c>
      <c r="J52" s="150">
        <v>3</v>
      </c>
      <c r="K52" s="106" t="s">
        <v>76</v>
      </c>
    </row>
    <row r="53" spans="1:11" ht="24" customHeight="1">
      <c r="A53" s="220"/>
      <c r="B53" s="244"/>
      <c r="C53" s="248"/>
      <c r="D53" s="20">
        <v>0.5138888888888888</v>
      </c>
      <c r="E53" s="202" t="s">
        <v>110</v>
      </c>
      <c r="F53" s="72" t="str">
        <f>F14</f>
        <v>フットボールクラブ　チロリン村 </v>
      </c>
      <c r="G53" s="75" t="s">
        <v>128</v>
      </c>
      <c r="H53" s="72" t="str">
        <f>F23</f>
        <v>オールディーズＦＣ</v>
      </c>
      <c r="I53" s="18" t="str">
        <f>F54</f>
        <v>徳島市シニア サッカークラブ</v>
      </c>
      <c r="J53" s="150">
        <v>2</v>
      </c>
      <c r="K53" s="106" t="s">
        <v>19</v>
      </c>
    </row>
    <row r="54" spans="1:11" ht="24" customHeight="1">
      <c r="A54" s="220"/>
      <c r="B54" s="244"/>
      <c r="C54" s="261" t="str">
        <f>H56</f>
        <v>川友楽</v>
      </c>
      <c r="D54" s="20">
        <v>0.5625</v>
      </c>
      <c r="E54" s="20" t="s">
        <v>8</v>
      </c>
      <c r="F54" s="72" t="str">
        <f>H13</f>
        <v>徳島市シニア サッカークラブ</v>
      </c>
      <c r="G54" s="75" t="s">
        <v>128</v>
      </c>
      <c r="H54" s="72" t="str">
        <f>F6</f>
        <v>Ｚ　　団</v>
      </c>
      <c r="I54" s="18" t="str">
        <f>F55</f>
        <v>鴨島フットボールクラブ</v>
      </c>
      <c r="J54" s="150">
        <v>2</v>
      </c>
      <c r="K54" s="105"/>
    </row>
    <row r="55" spans="1:11" ht="24" customHeight="1">
      <c r="A55" s="220"/>
      <c r="B55" s="244"/>
      <c r="C55" s="261"/>
      <c r="D55" s="20">
        <v>0.6111111111111112</v>
      </c>
      <c r="E55" s="202" t="s">
        <v>110</v>
      </c>
      <c r="F55" s="72" t="str">
        <f>H11</f>
        <v>鴨島フットボールクラブ</v>
      </c>
      <c r="G55" s="75" t="s">
        <v>128</v>
      </c>
      <c r="H55" s="72" t="str">
        <f>F12</f>
        <v>STAR　WEST</v>
      </c>
      <c r="I55" s="18" t="str">
        <f>F56</f>
        <v>吉野倶楽部</v>
      </c>
      <c r="J55" s="150">
        <v>3</v>
      </c>
      <c r="K55" s="106"/>
    </row>
    <row r="56" spans="1:11" ht="24" customHeight="1">
      <c r="A56" s="245"/>
      <c r="B56" s="246"/>
      <c r="C56" s="262"/>
      <c r="D56" s="57">
        <v>0.6597222222222222</v>
      </c>
      <c r="E56" s="204" t="s">
        <v>110</v>
      </c>
      <c r="F56" s="74" t="str">
        <f>H12</f>
        <v>吉野倶楽部</v>
      </c>
      <c r="G56" s="100" t="s">
        <v>128</v>
      </c>
      <c r="H56" s="74" t="str">
        <f>F13</f>
        <v>川友楽</v>
      </c>
      <c r="I56" s="19" t="str">
        <f>H55</f>
        <v>STAR　WEST</v>
      </c>
      <c r="J56" s="150">
        <v>2</v>
      </c>
      <c r="K56" s="106" t="s">
        <v>26</v>
      </c>
    </row>
    <row r="57" spans="1:11" ht="24" customHeight="1">
      <c r="A57" s="219">
        <v>45480</v>
      </c>
      <c r="B57" s="243" t="s">
        <v>82</v>
      </c>
      <c r="C57" s="243" t="str">
        <f>F57</f>
        <v>STAR　WEST</v>
      </c>
      <c r="D57" s="58">
        <v>0.4166666666666667</v>
      </c>
      <c r="E57" s="58" t="s">
        <v>8</v>
      </c>
      <c r="F57" s="76" t="str">
        <f>F12</f>
        <v>STAR　WEST</v>
      </c>
      <c r="G57" s="128" t="s">
        <v>128</v>
      </c>
      <c r="H57" s="76" t="str">
        <f>F5</f>
        <v>鳴門クラブ</v>
      </c>
      <c r="I57" s="17" t="str">
        <f>F58</f>
        <v>吉野倶楽部</v>
      </c>
      <c r="J57" s="150">
        <v>4</v>
      </c>
      <c r="K57" s="106" t="s">
        <v>29</v>
      </c>
    </row>
    <row r="58" spans="1:11" ht="24" customHeight="1">
      <c r="A58" s="220"/>
      <c r="B58" s="244"/>
      <c r="C58" s="244"/>
      <c r="D58" s="20">
        <v>0.4652777777777778</v>
      </c>
      <c r="E58" s="20" t="s">
        <v>8</v>
      </c>
      <c r="F58" s="72" t="str">
        <f>H12</f>
        <v>吉野倶楽部</v>
      </c>
      <c r="G58" s="99" t="s">
        <v>128</v>
      </c>
      <c r="H58" s="72" t="str">
        <f>F10</f>
        <v>阿南シニアフットボールクラブ</v>
      </c>
      <c r="I58" s="18" t="str">
        <f>F59</f>
        <v>川友楽</v>
      </c>
      <c r="J58" s="150">
        <v>4</v>
      </c>
      <c r="K58" s="108"/>
    </row>
    <row r="59" spans="1:11" ht="24" customHeight="1">
      <c r="A59" s="220"/>
      <c r="B59" s="244"/>
      <c r="C59" s="248"/>
      <c r="D59" s="20">
        <v>0.5138888888888888</v>
      </c>
      <c r="E59" s="20" t="s">
        <v>8</v>
      </c>
      <c r="F59" s="72" t="str">
        <f>F13</f>
        <v>川友楽</v>
      </c>
      <c r="G59" s="75" t="s">
        <v>128</v>
      </c>
      <c r="H59" s="72" t="str">
        <f>F8</f>
        <v>プレフ</v>
      </c>
      <c r="I59" s="18" t="str">
        <f>F60</f>
        <v>徳島県庁ＦＣゴールド</v>
      </c>
      <c r="J59" s="150">
        <v>4</v>
      </c>
      <c r="K59" s="13"/>
    </row>
    <row r="60" spans="1:11" ht="24" customHeight="1">
      <c r="A60" s="220"/>
      <c r="B60" s="244"/>
      <c r="C60" s="244" t="str">
        <f>H62</f>
        <v>鴨島フットボールクラブ</v>
      </c>
      <c r="D60" s="20">
        <v>0.5625</v>
      </c>
      <c r="E60" s="20" t="s">
        <v>8</v>
      </c>
      <c r="F60" s="72" t="str">
        <f>H14</f>
        <v>徳島県庁ＦＣゴールド</v>
      </c>
      <c r="G60" s="75" t="s">
        <v>128</v>
      </c>
      <c r="H60" s="72" t="str">
        <f>H5</f>
        <v>津田クラブ</v>
      </c>
      <c r="I60" s="18" t="str">
        <f>F61</f>
        <v>応神クラブ </v>
      </c>
      <c r="J60" s="150">
        <v>2</v>
      </c>
      <c r="K60" s="106" t="s">
        <v>14</v>
      </c>
    </row>
    <row r="61" spans="1:11" ht="24" customHeight="1">
      <c r="A61" s="220"/>
      <c r="B61" s="244"/>
      <c r="C61" s="244"/>
      <c r="D61" s="20">
        <v>0.6111111111111112</v>
      </c>
      <c r="E61" s="20" t="s">
        <v>8</v>
      </c>
      <c r="F61" s="72" t="str">
        <f>F15</f>
        <v>応神クラブ </v>
      </c>
      <c r="G61" s="75" t="s">
        <v>128</v>
      </c>
      <c r="H61" s="72" t="str">
        <f>H6</f>
        <v>石井シニアフットボールクラブ</v>
      </c>
      <c r="I61" s="18" t="str">
        <f>F62</f>
        <v>阿波ＦＣ</v>
      </c>
      <c r="J61" s="150">
        <v>3</v>
      </c>
      <c r="K61" s="106" t="s">
        <v>142</v>
      </c>
    </row>
    <row r="62" spans="1:11" ht="24" customHeight="1">
      <c r="A62" s="245"/>
      <c r="B62" s="246"/>
      <c r="C62" s="246"/>
      <c r="D62" s="57">
        <v>0.6597222222222222</v>
      </c>
      <c r="E62" s="57" t="s">
        <v>8</v>
      </c>
      <c r="F62" s="74" t="str">
        <f>H10</f>
        <v>阿波ＦＣ</v>
      </c>
      <c r="G62" s="100" t="s">
        <v>128</v>
      </c>
      <c r="H62" s="74" t="str">
        <f>H11</f>
        <v>鴨島フットボールクラブ</v>
      </c>
      <c r="I62" s="19" t="str">
        <f>H61</f>
        <v>石井シニアフットボールクラブ</v>
      </c>
      <c r="J62" s="150">
        <v>3</v>
      </c>
      <c r="K62" s="156"/>
    </row>
    <row r="63" spans="1:11" ht="24" customHeight="1">
      <c r="A63" s="219">
        <v>45494</v>
      </c>
      <c r="B63" s="243" t="s">
        <v>82</v>
      </c>
      <c r="C63" s="243" t="str">
        <f>F63</f>
        <v>渭東クラブ</v>
      </c>
      <c r="D63" s="58">
        <v>0.4166666666666667</v>
      </c>
      <c r="E63" s="58" t="s">
        <v>8</v>
      </c>
      <c r="F63" s="76" t="s">
        <v>94</v>
      </c>
      <c r="G63" s="128" t="s">
        <v>128</v>
      </c>
      <c r="H63" s="76" t="s">
        <v>88</v>
      </c>
      <c r="I63" s="17" t="s">
        <v>89</v>
      </c>
      <c r="J63" s="150">
        <v>3</v>
      </c>
      <c r="K63" s="106"/>
    </row>
    <row r="64" spans="1:11" ht="24" customHeight="1">
      <c r="A64" s="220"/>
      <c r="B64" s="244"/>
      <c r="C64" s="244"/>
      <c r="D64" s="20">
        <v>0.4652777777777778</v>
      </c>
      <c r="E64" s="20" t="s">
        <v>8</v>
      </c>
      <c r="F64" s="72" t="s">
        <v>89</v>
      </c>
      <c r="G64" s="99" t="s">
        <v>128</v>
      </c>
      <c r="H64" s="72" t="s">
        <v>132</v>
      </c>
      <c r="I64" s="18" t="s">
        <v>134</v>
      </c>
      <c r="J64" s="150">
        <v>3</v>
      </c>
      <c r="K64" s="13" t="s">
        <v>141</v>
      </c>
    </row>
    <row r="65" spans="1:11" ht="24" customHeight="1">
      <c r="A65" s="220"/>
      <c r="B65" s="244"/>
      <c r="C65" s="248"/>
      <c r="D65" s="20">
        <v>0.5138888888888888</v>
      </c>
      <c r="E65" s="20" t="s">
        <v>8</v>
      </c>
      <c r="F65" s="72" t="s">
        <v>134</v>
      </c>
      <c r="G65" s="75" t="s">
        <v>128</v>
      </c>
      <c r="H65" s="72" t="s">
        <v>159</v>
      </c>
      <c r="I65" s="18" t="s">
        <v>130</v>
      </c>
      <c r="J65" s="150">
        <v>3</v>
      </c>
      <c r="K65" s="106" t="s">
        <v>86</v>
      </c>
    </row>
    <row r="66" spans="1:11" ht="24" customHeight="1">
      <c r="A66" s="220"/>
      <c r="B66" s="244"/>
      <c r="C66" s="261" t="str">
        <f>H68</f>
        <v>鳴門RESORT</v>
      </c>
      <c r="D66" s="20">
        <v>0.5625</v>
      </c>
      <c r="E66" s="20" t="s">
        <v>8</v>
      </c>
      <c r="F66" s="72" t="s">
        <v>130</v>
      </c>
      <c r="G66" s="75" t="s">
        <v>128</v>
      </c>
      <c r="H66" s="72" t="s">
        <v>135</v>
      </c>
      <c r="I66" s="18" t="s">
        <v>93</v>
      </c>
      <c r="J66" s="150">
        <v>3</v>
      </c>
      <c r="K66" s="184"/>
    </row>
    <row r="67" spans="1:11" ht="24" customHeight="1">
      <c r="A67" s="220"/>
      <c r="B67" s="244"/>
      <c r="C67" s="261"/>
      <c r="D67" s="20">
        <v>0.6111111111111112</v>
      </c>
      <c r="E67" s="20" t="s">
        <v>8</v>
      </c>
      <c r="F67" s="72" t="s">
        <v>93</v>
      </c>
      <c r="G67" s="75" t="s">
        <v>128</v>
      </c>
      <c r="H67" s="72" t="s">
        <v>90</v>
      </c>
      <c r="I67" s="18" t="s">
        <v>137</v>
      </c>
      <c r="J67" s="150">
        <v>6</v>
      </c>
      <c r="K67" s="13"/>
    </row>
    <row r="68" spans="1:11" ht="24" customHeight="1" thickBot="1">
      <c r="A68" s="221"/>
      <c r="B68" s="247"/>
      <c r="C68" s="269"/>
      <c r="D68" s="138">
        <v>0.6597222222222222</v>
      </c>
      <c r="E68" s="138" t="s">
        <v>8</v>
      </c>
      <c r="F68" s="139" t="s">
        <v>137</v>
      </c>
      <c r="G68" s="140" t="s">
        <v>128</v>
      </c>
      <c r="H68" s="139" t="str">
        <f>H9</f>
        <v>鳴門RESORT</v>
      </c>
      <c r="I68" s="141" t="s">
        <v>90</v>
      </c>
      <c r="J68" s="152">
        <v>4</v>
      </c>
      <c r="K68" s="196"/>
    </row>
    <row r="69" spans="1:11" ht="24" customHeight="1" thickTop="1">
      <c r="A69" s="135"/>
      <c r="B69" s="181"/>
      <c r="C69" s="136"/>
      <c r="D69" s="15"/>
      <c r="E69" s="15"/>
      <c r="F69" s="72"/>
      <c r="G69" s="75"/>
      <c r="H69" s="72"/>
      <c r="I69" s="23"/>
      <c r="J69" s="23"/>
      <c r="K69" s="137"/>
    </row>
    <row r="70" spans="1:11" ht="24" customHeight="1">
      <c r="A70" s="135"/>
      <c r="B70" s="181"/>
      <c r="C70" s="136"/>
      <c r="D70" s="15"/>
      <c r="E70" s="15"/>
      <c r="F70" s="72"/>
      <c r="G70" s="75"/>
      <c r="H70" s="72"/>
      <c r="I70" s="23"/>
      <c r="J70" s="23"/>
      <c r="K70" s="137"/>
    </row>
    <row r="71" spans="1:11" ht="24" customHeight="1">
      <c r="A71" s="250" t="s">
        <v>107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1:11" ht="24" customHeight="1" thickBot="1">
      <c r="A72" s="4" t="s">
        <v>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</row>
    <row r="73" spans="1:11" ht="24" customHeight="1" thickTop="1">
      <c r="A73" s="7" t="s">
        <v>0</v>
      </c>
      <c r="B73" s="8" t="s">
        <v>2</v>
      </c>
      <c r="C73" s="8" t="s">
        <v>1</v>
      </c>
      <c r="D73" s="8" t="s">
        <v>3</v>
      </c>
      <c r="E73" s="8" t="s">
        <v>30</v>
      </c>
      <c r="F73" s="251" t="s">
        <v>9</v>
      </c>
      <c r="G73" s="251"/>
      <c r="H73" s="251"/>
      <c r="I73" s="8" t="s">
        <v>4</v>
      </c>
      <c r="J73" s="148"/>
      <c r="K73" s="12" t="s">
        <v>87</v>
      </c>
    </row>
    <row r="74" spans="1:11" ht="24" customHeight="1">
      <c r="A74" s="219">
        <v>45501</v>
      </c>
      <c r="B74" s="243" t="s">
        <v>80</v>
      </c>
      <c r="C74" s="267" t="str">
        <f>F74</f>
        <v>RED　OLD</v>
      </c>
      <c r="D74" s="58">
        <v>0.4166666666666667</v>
      </c>
      <c r="E74" s="197" t="s">
        <v>109</v>
      </c>
      <c r="F74" s="76" t="str">
        <f>H8</f>
        <v>RED　OLD</v>
      </c>
      <c r="G74" s="104" t="s">
        <v>128</v>
      </c>
      <c r="H74" s="76" t="str">
        <f>H6</f>
        <v>石井シニアフットボールクラブ</v>
      </c>
      <c r="I74" s="17" t="str">
        <f>F75</f>
        <v>徳島SFC50</v>
      </c>
      <c r="J74" s="150">
        <v>3</v>
      </c>
      <c r="K74" s="184"/>
    </row>
    <row r="75" spans="1:11" ht="24" customHeight="1">
      <c r="A75" s="220"/>
      <c r="B75" s="244"/>
      <c r="C75" s="261"/>
      <c r="D75" s="20">
        <v>0.4652777777777778</v>
      </c>
      <c r="E75" s="198" t="s">
        <v>109</v>
      </c>
      <c r="F75" s="72" t="str">
        <f>H7</f>
        <v>徳島SFC50</v>
      </c>
      <c r="G75" s="75" t="s">
        <v>128</v>
      </c>
      <c r="H75" s="72" t="str">
        <f>H9</f>
        <v>鳴門RESORT</v>
      </c>
      <c r="I75" s="18" t="str">
        <f>F76</f>
        <v>鳴門クラブ</v>
      </c>
      <c r="J75" s="150">
        <v>3</v>
      </c>
      <c r="K75" s="106" t="s">
        <v>64</v>
      </c>
    </row>
    <row r="76" spans="1:11" ht="24" customHeight="1">
      <c r="A76" s="220"/>
      <c r="B76" s="244"/>
      <c r="C76" s="268"/>
      <c r="D76" s="20">
        <v>0.5138888888888888</v>
      </c>
      <c r="E76" s="198" t="s">
        <v>109</v>
      </c>
      <c r="F76" s="72" t="str">
        <f>F5</f>
        <v>鳴門クラブ</v>
      </c>
      <c r="G76" s="75" t="s">
        <v>128</v>
      </c>
      <c r="H76" s="72" t="str">
        <f>F10</f>
        <v>阿南シニアフットボールクラブ</v>
      </c>
      <c r="I76" s="18" t="str">
        <f>F77</f>
        <v>津田クラブ</v>
      </c>
      <c r="J76" s="150">
        <v>3</v>
      </c>
      <c r="K76" s="106" t="s">
        <v>154</v>
      </c>
    </row>
    <row r="77" spans="1:11" ht="24" customHeight="1">
      <c r="A77" s="220"/>
      <c r="B77" s="244"/>
      <c r="C77" s="261" t="str">
        <f>H79</f>
        <v>阿波ＦＣ</v>
      </c>
      <c r="D77" s="20">
        <v>0.5625</v>
      </c>
      <c r="E77" s="198" t="s">
        <v>109</v>
      </c>
      <c r="F77" s="72" t="str">
        <f>H5</f>
        <v>津田クラブ</v>
      </c>
      <c r="G77" s="99" t="s">
        <v>128</v>
      </c>
      <c r="H77" s="72" t="str">
        <f>F8</f>
        <v>プレフ</v>
      </c>
      <c r="I77" s="18" t="str">
        <f>F78</f>
        <v>ＳＣＲ＠ＴＣＨ＋（ｽｸﾗｯﾁﾌﾟﾗｽ）</v>
      </c>
      <c r="J77" s="150">
        <v>5</v>
      </c>
      <c r="K77" s="109"/>
    </row>
    <row r="78" spans="1:11" ht="24" customHeight="1">
      <c r="A78" s="220"/>
      <c r="B78" s="244"/>
      <c r="C78" s="261"/>
      <c r="D78" s="20">
        <v>0.6111111111111112</v>
      </c>
      <c r="E78" s="198" t="s">
        <v>109</v>
      </c>
      <c r="F78" s="72" t="str">
        <f>F7</f>
        <v>ＳＣＲ＠ＴＣＨ＋（ｽｸﾗｯﾁﾌﾟﾗｽ）</v>
      </c>
      <c r="G78" s="99" t="s">
        <v>128</v>
      </c>
      <c r="H78" s="72" t="str">
        <f>F9</f>
        <v>Ｔ・Ｃ・Ｏ・ＳＣ</v>
      </c>
      <c r="I78" s="18" t="str">
        <f>F79</f>
        <v>Ｚ　　団</v>
      </c>
      <c r="J78" s="150">
        <v>3</v>
      </c>
      <c r="K78" s="13"/>
    </row>
    <row r="79" spans="1:11" ht="24" customHeight="1">
      <c r="A79" s="220"/>
      <c r="B79" s="246"/>
      <c r="C79" s="262"/>
      <c r="D79" s="57">
        <v>0.6597222222222222</v>
      </c>
      <c r="E79" s="199" t="s">
        <v>109</v>
      </c>
      <c r="F79" s="74" t="str">
        <f>F6</f>
        <v>Ｚ　　団</v>
      </c>
      <c r="G79" s="101" t="s">
        <v>128</v>
      </c>
      <c r="H79" s="74" t="str">
        <f>H10</f>
        <v>阿波ＦＣ</v>
      </c>
      <c r="I79" s="19" t="str">
        <f>H78</f>
        <v>Ｔ・Ｃ・Ｏ・ＳＣ</v>
      </c>
      <c r="J79" s="151">
        <v>3</v>
      </c>
      <c r="K79" s="106" t="s">
        <v>27</v>
      </c>
    </row>
    <row r="80" spans="1:11" ht="24" customHeight="1">
      <c r="A80" s="220"/>
      <c r="B80" s="244" t="s">
        <v>81</v>
      </c>
      <c r="C80" s="243" t="str">
        <f>F80</f>
        <v>FC鳴門</v>
      </c>
      <c r="D80" s="58">
        <v>0.4166666666666667</v>
      </c>
      <c r="E80" s="201" t="s">
        <v>110</v>
      </c>
      <c r="F80" s="72" t="str">
        <f>F11</f>
        <v>FC鳴門</v>
      </c>
      <c r="G80" s="75" t="s">
        <v>128</v>
      </c>
      <c r="H80" s="72" t="str">
        <f>F13</f>
        <v>川友楽</v>
      </c>
      <c r="I80" s="18" t="str">
        <f>F81</f>
        <v>鴨島フットボールクラブ</v>
      </c>
      <c r="J80" s="150">
        <v>3</v>
      </c>
      <c r="K80" s="106" t="s">
        <v>153</v>
      </c>
    </row>
    <row r="81" spans="1:11" ht="24" customHeight="1">
      <c r="A81" s="220"/>
      <c r="B81" s="244"/>
      <c r="C81" s="244"/>
      <c r="D81" s="20">
        <v>0.4652777777777778</v>
      </c>
      <c r="E81" s="202" t="s">
        <v>110</v>
      </c>
      <c r="F81" s="72" t="str">
        <f>H11</f>
        <v>鴨島フットボールクラブ</v>
      </c>
      <c r="G81" s="75" t="s">
        <v>128</v>
      </c>
      <c r="H81" s="72" t="str">
        <f>F16</f>
        <v>渭東クラブ</v>
      </c>
      <c r="I81" s="18" t="str">
        <f>F82</f>
        <v>徳島県庁ＦＣゴールド</v>
      </c>
      <c r="J81" s="150">
        <v>6</v>
      </c>
      <c r="K81" s="109"/>
    </row>
    <row r="82" spans="1:11" ht="24" customHeight="1">
      <c r="A82" s="220"/>
      <c r="B82" s="244"/>
      <c r="C82" s="248"/>
      <c r="D82" s="20">
        <v>0.5138888888888888</v>
      </c>
      <c r="E82" s="202" t="s">
        <v>110</v>
      </c>
      <c r="F82" s="72" t="str">
        <f>H14</f>
        <v>徳島県庁ＦＣゴールド</v>
      </c>
      <c r="G82" s="99" t="s">
        <v>128</v>
      </c>
      <c r="H82" s="72" t="str">
        <f>F23</f>
        <v>オールディーズＦＣ</v>
      </c>
      <c r="I82" s="18" t="str">
        <f>F83</f>
        <v>徳島市シニア サッカークラブ</v>
      </c>
      <c r="J82" s="150">
        <v>2</v>
      </c>
      <c r="K82" s="107"/>
    </row>
    <row r="83" spans="1:11" ht="24" customHeight="1">
      <c r="A83" s="220"/>
      <c r="B83" s="244"/>
      <c r="C83" s="244" t="str">
        <f>H84</f>
        <v>吉野倶楽部</v>
      </c>
      <c r="D83" s="20">
        <v>0.5625</v>
      </c>
      <c r="E83" s="202" t="s">
        <v>110</v>
      </c>
      <c r="F83" s="72" t="str">
        <f>H13</f>
        <v>徳島市シニア サッカークラブ</v>
      </c>
      <c r="G83" s="99" t="s">
        <v>128</v>
      </c>
      <c r="H83" s="72" t="str">
        <f>F12</f>
        <v>STAR　WEST</v>
      </c>
      <c r="I83" s="18" t="str">
        <f>F84</f>
        <v>フットボールクラブ　チロリン村 </v>
      </c>
      <c r="J83" s="150">
        <v>5</v>
      </c>
      <c r="K83" s="13" t="s">
        <v>89</v>
      </c>
    </row>
    <row r="84" spans="1:11" ht="24" customHeight="1">
      <c r="A84" s="245"/>
      <c r="B84" s="246"/>
      <c r="C84" s="246"/>
      <c r="D84" s="57">
        <v>0.6111111111111112</v>
      </c>
      <c r="E84" s="204" t="s">
        <v>110</v>
      </c>
      <c r="F84" s="74" t="str">
        <f>F14</f>
        <v>フットボールクラブ　チロリン村 </v>
      </c>
      <c r="G84" s="101" t="s">
        <v>128</v>
      </c>
      <c r="H84" s="74" t="str">
        <f>H12</f>
        <v>吉野倶楽部</v>
      </c>
      <c r="I84" s="19" t="str">
        <f>H83</f>
        <v>STAR　WEST</v>
      </c>
      <c r="J84" s="150">
        <v>4</v>
      </c>
      <c r="K84" s="13" t="s">
        <v>143</v>
      </c>
    </row>
    <row r="85" spans="1:11" ht="24" customHeight="1">
      <c r="A85" s="219">
        <v>45508</v>
      </c>
      <c r="B85" s="244" t="s">
        <v>95</v>
      </c>
      <c r="C85" s="267" t="str">
        <f>F85</f>
        <v>Ｚ　　団</v>
      </c>
      <c r="D85" s="20">
        <v>0.3958333333333333</v>
      </c>
      <c r="E85" s="197" t="s">
        <v>109</v>
      </c>
      <c r="F85" s="72" t="str">
        <f>F6</f>
        <v>Ｚ　　団</v>
      </c>
      <c r="G85" s="99" t="s">
        <v>128</v>
      </c>
      <c r="H85" s="72" t="str">
        <f>H7</f>
        <v>徳島SFC50</v>
      </c>
      <c r="I85" s="18" t="str">
        <f>F86</f>
        <v>阿南シニアフットボールクラブ</v>
      </c>
      <c r="J85" s="150">
        <v>3</v>
      </c>
      <c r="K85" s="184"/>
    </row>
    <row r="86" spans="1:11" ht="24" customHeight="1">
      <c r="A86" s="220"/>
      <c r="B86" s="244"/>
      <c r="C86" s="261"/>
      <c r="D86" s="20">
        <v>0.4444444444444444</v>
      </c>
      <c r="E86" s="198" t="s">
        <v>109</v>
      </c>
      <c r="F86" s="72" t="str">
        <f>F10</f>
        <v>阿南シニアフットボールクラブ</v>
      </c>
      <c r="G86" s="99" t="s">
        <v>128</v>
      </c>
      <c r="H86" s="72" t="str">
        <f>F7</f>
        <v>ＳＣＲ＠ＴＣＨ＋（ｽｸﾗｯﾁﾌﾟﾗｽ）</v>
      </c>
      <c r="I86" s="18" t="str">
        <f>F87</f>
        <v>鳴門RESORT</v>
      </c>
      <c r="J86" s="150">
        <v>5</v>
      </c>
      <c r="K86" s="185"/>
    </row>
    <row r="87" spans="1:11" ht="24" customHeight="1">
      <c r="A87" s="220"/>
      <c r="B87" s="244"/>
      <c r="C87" s="268"/>
      <c r="D87" s="20">
        <v>0.4930555555555556</v>
      </c>
      <c r="E87" s="198" t="s">
        <v>109</v>
      </c>
      <c r="F87" s="72" t="str">
        <f>H9</f>
        <v>鳴門RESORT</v>
      </c>
      <c r="G87" s="99" t="s">
        <v>128</v>
      </c>
      <c r="H87" s="72" t="str">
        <f>F8</f>
        <v>プレフ</v>
      </c>
      <c r="I87" s="18" t="str">
        <f>F88</f>
        <v>RED　OLD</v>
      </c>
      <c r="J87" s="150">
        <v>4</v>
      </c>
      <c r="K87" s="13" t="s">
        <v>10</v>
      </c>
    </row>
    <row r="88" spans="1:11" ht="24" customHeight="1">
      <c r="A88" s="220"/>
      <c r="B88" s="244"/>
      <c r="C88" s="261" t="str">
        <f>H90</f>
        <v>Ｔ・Ｃ・Ｏ・ＳＣ</v>
      </c>
      <c r="D88" s="20">
        <v>0.5416666666666666</v>
      </c>
      <c r="E88" s="198" t="s">
        <v>109</v>
      </c>
      <c r="F88" s="72" t="str">
        <f>H8</f>
        <v>RED　OLD</v>
      </c>
      <c r="G88" s="99" t="s">
        <v>128</v>
      </c>
      <c r="H88" s="72" t="str">
        <f>F5</f>
        <v>鳴門クラブ</v>
      </c>
      <c r="I88" s="18" t="str">
        <f>F89</f>
        <v>津田クラブ</v>
      </c>
      <c r="J88" s="150">
        <v>4</v>
      </c>
      <c r="K88" s="13" t="s">
        <v>34</v>
      </c>
    </row>
    <row r="89" spans="1:11" ht="24" customHeight="1">
      <c r="A89" s="220"/>
      <c r="B89" s="244"/>
      <c r="C89" s="261"/>
      <c r="D89" s="20">
        <v>0.5902777777777778</v>
      </c>
      <c r="E89" s="198" t="s">
        <v>109</v>
      </c>
      <c r="F89" s="72" t="str">
        <f>H5</f>
        <v>津田クラブ</v>
      </c>
      <c r="G89" s="99" t="s">
        <v>128</v>
      </c>
      <c r="H89" s="72" t="str">
        <f>H6</f>
        <v>石井シニアフットボールクラブ</v>
      </c>
      <c r="I89" s="18" t="str">
        <f>F90</f>
        <v>阿波ＦＣ</v>
      </c>
      <c r="J89" s="150">
        <v>4</v>
      </c>
      <c r="K89" s="105"/>
    </row>
    <row r="90" spans="1:11" ht="24" customHeight="1">
      <c r="A90" s="220"/>
      <c r="B90" s="246"/>
      <c r="C90" s="262"/>
      <c r="D90" s="57">
        <v>0.6388888888888888</v>
      </c>
      <c r="E90" s="199" t="s">
        <v>109</v>
      </c>
      <c r="F90" s="74" t="str">
        <f>H10</f>
        <v>阿波ＦＣ</v>
      </c>
      <c r="G90" s="101" t="s">
        <v>128</v>
      </c>
      <c r="H90" s="74" t="str">
        <f>F9</f>
        <v>Ｔ・Ｃ・Ｏ・ＳＣ</v>
      </c>
      <c r="I90" s="19" t="str">
        <f>H89</f>
        <v>石井シニアフットボールクラブ</v>
      </c>
      <c r="J90" s="150">
        <v>4</v>
      </c>
      <c r="K90" s="182"/>
    </row>
    <row r="91" spans="1:11" ht="24" customHeight="1">
      <c r="A91" s="220"/>
      <c r="B91" s="243" t="s">
        <v>81</v>
      </c>
      <c r="C91" s="217" t="str">
        <f>F91</f>
        <v>徳島市シニア サッカークラブ</v>
      </c>
      <c r="D91" s="58">
        <v>0.4166666666666667</v>
      </c>
      <c r="E91" s="201" t="s">
        <v>110</v>
      </c>
      <c r="F91" s="76" t="str">
        <f>H47</f>
        <v>徳島市シニア サッカークラブ</v>
      </c>
      <c r="G91" s="104" t="s">
        <v>128</v>
      </c>
      <c r="H91" s="76" t="str">
        <f>H11</f>
        <v>鴨島フットボールクラブ</v>
      </c>
      <c r="I91" s="17" t="str">
        <f>F92</f>
        <v>川友楽</v>
      </c>
      <c r="J91" s="149">
        <v>5</v>
      </c>
      <c r="K91" s="13" t="s">
        <v>31</v>
      </c>
    </row>
    <row r="92" spans="1:11" ht="24" customHeight="1">
      <c r="A92" s="220"/>
      <c r="B92" s="244"/>
      <c r="C92" s="218"/>
      <c r="D92" s="20">
        <v>0.4652777777777778</v>
      </c>
      <c r="E92" s="202" t="s">
        <v>110</v>
      </c>
      <c r="F92" s="72" t="str">
        <f>F13</f>
        <v>川友楽</v>
      </c>
      <c r="G92" s="75" t="s">
        <v>128</v>
      </c>
      <c r="H92" s="72" t="str">
        <f>F16</f>
        <v>渭東クラブ</v>
      </c>
      <c r="I92" s="18" t="str">
        <f>F93</f>
        <v>応神クラブ </v>
      </c>
      <c r="J92" s="150">
        <v>3</v>
      </c>
      <c r="K92" s="13" t="s">
        <v>6</v>
      </c>
    </row>
    <row r="93" spans="1:11" ht="24" customHeight="1">
      <c r="A93" s="220"/>
      <c r="B93" s="244"/>
      <c r="C93" s="205" t="str">
        <f>H94</f>
        <v>吉野倶楽部</v>
      </c>
      <c r="D93" s="20">
        <v>0.5138888888888888</v>
      </c>
      <c r="E93" s="202" t="s">
        <v>110</v>
      </c>
      <c r="F93" s="72" t="str">
        <f>H46</f>
        <v>応神クラブ </v>
      </c>
      <c r="G93" s="75" t="s">
        <v>128</v>
      </c>
      <c r="H93" s="72" t="str">
        <f>H48</f>
        <v>オールディーズＦＣ</v>
      </c>
      <c r="I93" s="18" t="str">
        <f>F94</f>
        <v>徳島県庁ＦＣゴールド</v>
      </c>
      <c r="J93" s="150">
        <v>5</v>
      </c>
      <c r="K93" s="186"/>
    </row>
    <row r="94" spans="1:11" ht="24" customHeight="1">
      <c r="A94" s="220"/>
      <c r="B94" s="244"/>
      <c r="C94" s="206"/>
      <c r="D94" s="20">
        <v>0.5625</v>
      </c>
      <c r="E94" s="202" t="s">
        <v>110</v>
      </c>
      <c r="F94" s="72" t="str">
        <f>H14</f>
        <v>徳島県庁ＦＣゴールド</v>
      </c>
      <c r="G94" s="75" t="s">
        <v>128</v>
      </c>
      <c r="H94" s="72" t="str">
        <f>H12</f>
        <v>吉野倶楽部</v>
      </c>
      <c r="I94" s="18" t="str">
        <f>F95</f>
        <v>フットボールクラブ　チロリン村 </v>
      </c>
      <c r="J94" s="150">
        <v>4</v>
      </c>
      <c r="K94" s="183"/>
    </row>
    <row r="95" spans="1:11" ht="24" customHeight="1">
      <c r="A95" s="189"/>
      <c r="B95" s="190"/>
      <c r="C95" s="207"/>
      <c r="D95" s="20">
        <v>0.6111111111111112</v>
      </c>
      <c r="E95" s="202" t="s">
        <v>110</v>
      </c>
      <c r="F95" s="72" t="str">
        <f>F14</f>
        <v>フットボールクラブ　チロリン村 </v>
      </c>
      <c r="G95" s="75" t="s">
        <v>8</v>
      </c>
      <c r="H95" s="72" t="str">
        <f>F12</f>
        <v>STAR　WEST</v>
      </c>
      <c r="I95" s="18" t="str">
        <f>H94</f>
        <v>吉野倶楽部</v>
      </c>
      <c r="J95" s="150"/>
      <c r="K95" s="187" t="s">
        <v>144</v>
      </c>
    </row>
    <row r="96" spans="1:14" ht="24" customHeight="1">
      <c r="A96" s="219">
        <v>45543</v>
      </c>
      <c r="B96" s="243" t="s">
        <v>95</v>
      </c>
      <c r="C96" s="263" t="str">
        <f>F96</f>
        <v>徳島県庁ＦＣゴールド</v>
      </c>
      <c r="D96" s="58">
        <v>0.5</v>
      </c>
      <c r="E96" s="201" t="s">
        <v>110</v>
      </c>
      <c r="F96" s="76" t="str">
        <f>H14</f>
        <v>徳島県庁ＦＣゴールド</v>
      </c>
      <c r="G96" s="102" t="s">
        <v>128</v>
      </c>
      <c r="H96" s="76" t="str">
        <f>F15</f>
        <v>応神クラブ </v>
      </c>
      <c r="I96" s="17" t="str">
        <f>F97</f>
        <v>徳島市シニア サッカークラブ</v>
      </c>
      <c r="J96" s="150">
        <v>3</v>
      </c>
      <c r="K96" s="13" t="s">
        <v>145</v>
      </c>
      <c r="N96" s="14"/>
    </row>
    <row r="97" spans="1:14" ht="24" customHeight="1">
      <c r="A97" s="220"/>
      <c r="B97" s="244"/>
      <c r="C97" s="264"/>
      <c r="D97" s="20">
        <v>0.5486111111111112</v>
      </c>
      <c r="E97" s="202" t="s">
        <v>110</v>
      </c>
      <c r="F97" s="72" t="str">
        <f>H13</f>
        <v>徳島市シニア サッカークラブ</v>
      </c>
      <c r="G97" s="75" t="s">
        <v>128</v>
      </c>
      <c r="H97" s="72" t="str">
        <f>F11</f>
        <v>FC鳴門</v>
      </c>
      <c r="I97" s="18" t="str">
        <f>F98</f>
        <v>川友楽</v>
      </c>
      <c r="J97" s="150">
        <v>6</v>
      </c>
      <c r="K97" s="184"/>
      <c r="N97" s="14"/>
    </row>
    <row r="98" spans="1:14" ht="24" customHeight="1">
      <c r="A98" s="220"/>
      <c r="B98" s="244"/>
      <c r="C98" s="265" t="str">
        <f>H99</f>
        <v>STAR　WEST</v>
      </c>
      <c r="D98" s="20">
        <v>0.5972222222222222</v>
      </c>
      <c r="E98" s="202" t="s">
        <v>110</v>
      </c>
      <c r="F98" s="72" t="str">
        <f>F13</f>
        <v>川友楽</v>
      </c>
      <c r="G98" s="99" t="s">
        <v>128</v>
      </c>
      <c r="H98" s="72" t="str">
        <f>F23</f>
        <v>オールディーズＦＣ</v>
      </c>
      <c r="I98" s="18" t="str">
        <f>F99</f>
        <v>渭東クラブ</v>
      </c>
      <c r="J98" s="150">
        <v>4</v>
      </c>
      <c r="K98" s="194"/>
      <c r="N98" s="14"/>
    </row>
    <row r="99" spans="1:14" ht="24" customHeight="1">
      <c r="A99" s="245"/>
      <c r="B99" s="246"/>
      <c r="C99" s="266"/>
      <c r="D99" s="57">
        <v>0.6458333333333334</v>
      </c>
      <c r="E99" s="204" t="s">
        <v>110</v>
      </c>
      <c r="F99" s="74" t="str">
        <f>F16</f>
        <v>渭東クラブ</v>
      </c>
      <c r="G99" s="103" t="s">
        <v>128</v>
      </c>
      <c r="H99" s="74" t="str">
        <f>F12</f>
        <v>STAR　WEST</v>
      </c>
      <c r="I99" s="19" t="str">
        <f>H98</f>
        <v>オールディーズＦＣ</v>
      </c>
      <c r="J99" s="150">
        <v>4</v>
      </c>
      <c r="K99" s="195" t="s">
        <v>163</v>
      </c>
      <c r="N99" s="2"/>
    </row>
    <row r="100" spans="1:11" ht="24" customHeight="1">
      <c r="A100" s="219">
        <v>45550</v>
      </c>
      <c r="B100" s="244" t="s">
        <v>82</v>
      </c>
      <c r="C100" s="243" t="str">
        <f>F100</f>
        <v>鳴門RESORT</v>
      </c>
      <c r="D100" s="58">
        <v>0.4166666666666667</v>
      </c>
      <c r="E100" s="197" t="s">
        <v>109</v>
      </c>
      <c r="F100" s="72" t="str">
        <f>H9</f>
        <v>鳴門RESORT</v>
      </c>
      <c r="G100" s="75" t="s">
        <v>128</v>
      </c>
      <c r="H100" s="72" t="str">
        <f>H6</f>
        <v>石井シニアフットボールクラブ</v>
      </c>
      <c r="I100" s="18" t="str">
        <f>F101</f>
        <v>ＳＣＲ＠ＴＣＨ＋（ｽｸﾗｯﾁﾌﾟﾗｽ）</v>
      </c>
      <c r="J100" s="150">
        <v>6</v>
      </c>
      <c r="K100" s="195" t="s">
        <v>164</v>
      </c>
    </row>
    <row r="101" spans="1:11" ht="24" customHeight="1">
      <c r="A101" s="220"/>
      <c r="B101" s="244"/>
      <c r="C101" s="244"/>
      <c r="D101" s="20">
        <v>0.4652777777777778</v>
      </c>
      <c r="E101" s="198" t="s">
        <v>109</v>
      </c>
      <c r="F101" s="72" t="str">
        <f>F7</f>
        <v>ＳＣＲ＠ＴＣＨ＋（ｽｸﾗｯﾁﾌﾟﾗｽ）</v>
      </c>
      <c r="G101" s="75" t="s">
        <v>128</v>
      </c>
      <c r="H101" s="72" t="str">
        <f>F6</f>
        <v>Ｚ　　団</v>
      </c>
      <c r="I101" s="18" t="str">
        <f>F102</f>
        <v>津田クラブ</v>
      </c>
      <c r="J101" s="150">
        <v>5</v>
      </c>
      <c r="K101" s="188"/>
    </row>
    <row r="102" spans="1:11" ht="24" customHeight="1">
      <c r="A102" s="220"/>
      <c r="B102" s="244"/>
      <c r="C102" s="248"/>
      <c r="D102" s="20">
        <v>0.5138888888888888</v>
      </c>
      <c r="E102" s="198" t="s">
        <v>109</v>
      </c>
      <c r="F102" s="72" t="str">
        <f>H5</f>
        <v>津田クラブ</v>
      </c>
      <c r="G102" s="75" t="s">
        <v>128</v>
      </c>
      <c r="H102" s="72" t="str">
        <f>H8</f>
        <v>RED　OLD</v>
      </c>
      <c r="I102" s="18" t="str">
        <f>F103</f>
        <v>Ｔ・Ｃ・Ｏ・ＳＣ</v>
      </c>
      <c r="J102" s="150">
        <v>4</v>
      </c>
      <c r="K102" s="184"/>
    </row>
    <row r="103" spans="1:11" ht="24" customHeight="1">
      <c r="A103" s="220"/>
      <c r="B103" s="244"/>
      <c r="C103" s="261" t="str">
        <f>H105</f>
        <v>阿波ＦＣ</v>
      </c>
      <c r="D103" s="20">
        <v>0.5625</v>
      </c>
      <c r="E103" s="198" t="s">
        <v>109</v>
      </c>
      <c r="F103" s="72" t="str">
        <f>F9</f>
        <v>Ｔ・Ｃ・Ｏ・ＳＣ</v>
      </c>
      <c r="G103" s="99" t="s">
        <v>128</v>
      </c>
      <c r="H103" s="72" t="str">
        <f>F5</f>
        <v>鳴門クラブ</v>
      </c>
      <c r="I103" s="18" t="str">
        <f>F104</f>
        <v>プレフ</v>
      </c>
      <c r="J103" s="150">
        <v>4</v>
      </c>
      <c r="K103" s="157" t="s">
        <v>146</v>
      </c>
    </row>
    <row r="104" spans="1:11" ht="24" customHeight="1">
      <c r="A104" s="220"/>
      <c r="B104" s="244"/>
      <c r="C104" s="261"/>
      <c r="D104" s="20">
        <v>0.6111111111111112</v>
      </c>
      <c r="E104" s="198" t="s">
        <v>109</v>
      </c>
      <c r="F104" s="72" t="str">
        <f>F8</f>
        <v>プレフ</v>
      </c>
      <c r="G104" s="99" t="s">
        <v>128</v>
      </c>
      <c r="H104" s="72" t="str">
        <f>F10</f>
        <v>阿南シニアフットボールクラブ</v>
      </c>
      <c r="I104" s="18" t="str">
        <f>F105</f>
        <v>徳島SFC50</v>
      </c>
      <c r="J104" s="150">
        <v>4</v>
      </c>
      <c r="K104" s="157" t="s">
        <v>75</v>
      </c>
    </row>
    <row r="105" spans="1:11" ht="24" customHeight="1">
      <c r="A105" s="245"/>
      <c r="B105" s="246"/>
      <c r="C105" s="262"/>
      <c r="D105" s="57">
        <v>0.6597222222222222</v>
      </c>
      <c r="E105" s="199" t="s">
        <v>109</v>
      </c>
      <c r="F105" s="74" t="str">
        <f>H7</f>
        <v>徳島SFC50</v>
      </c>
      <c r="G105" s="101" t="s">
        <v>128</v>
      </c>
      <c r="H105" s="74" t="str">
        <f>H10</f>
        <v>阿波ＦＣ</v>
      </c>
      <c r="I105" s="19" t="str">
        <f>H104</f>
        <v>阿南シニアフットボールクラブ</v>
      </c>
      <c r="J105" s="151">
        <v>4</v>
      </c>
      <c r="K105" s="157" t="s">
        <v>28</v>
      </c>
    </row>
    <row r="106" spans="1:11" ht="24" customHeight="1">
      <c r="A106" s="219">
        <v>45557</v>
      </c>
      <c r="B106" s="243" t="s">
        <v>82</v>
      </c>
      <c r="C106" s="243" t="str">
        <f>F106</f>
        <v>STAR　WEST</v>
      </c>
      <c r="D106" s="58">
        <v>0.4166666666666667</v>
      </c>
      <c r="E106" s="201" t="s">
        <v>110</v>
      </c>
      <c r="F106" s="76" t="s">
        <v>89</v>
      </c>
      <c r="G106" s="128" t="s">
        <v>128</v>
      </c>
      <c r="H106" s="76" t="s">
        <v>136</v>
      </c>
      <c r="I106" s="17" t="str">
        <f>F107</f>
        <v>徳島市シニア サッカークラブ</v>
      </c>
      <c r="J106" s="150">
        <v>4</v>
      </c>
      <c r="K106" s="157" t="s">
        <v>147</v>
      </c>
    </row>
    <row r="107" spans="1:11" ht="24" customHeight="1">
      <c r="A107" s="220"/>
      <c r="B107" s="244"/>
      <c r="C107" s="244"/>
      <c r="D107" s="20">
        <v>0.4652777777777778</v>
      </c>
      <c r="E107" s="202" t="s">
        <v>110</v>
      </c>
      <c r="F107" s="72" t="s">
        <v>133</v>
      </c>
      <c r="G107" s="99" t="s">
        <v>128</v>
      </c>
      <c r="H107" s="72" t="s">
        <v>92</v>
      </c>
      <c r="I107" s="18" t="str">
        <f>F108</f>
        <v>FC鳴門</v>
      </c>
      <c r="J107" s="150">
        <v>4</v>
      </c>
      <c r="K107" s="188"/>
    </row>
    <row r="108" spans="1:11" ht="24" customHeight="1">
      <c r="A108" s="220"/>
      <c r="B108" s="244"/>
      <c r="C108" s="248"/>
      <c r="D108" s="20">
        <v>0.5138888888888888</v>
      </c>
      <c r="E108" s="202" t="s">
        <v>110</v>
      </c>
      <c r="F108" s="72" t="s">
        <v>134</v>
      </c>
      <c r="G108" s="75" t="s">
        <v>128</v>
      </c>
      <c r="H108" s="72" t="s">
        <v>137</v>
      </c>
      <c r="I108" s="18" t="str">
        <f>F109</f>
        <v>フットボールクラブ　チロリン村 </v>
      </c>
      <c r="J108" s="150">
        <v>6</v>
      </c>
      <c r="K108" s="184"/>
    </row>
    <row r="109" spans="1:11" ht="24" customHeight="1">
      <c r="A109" s="220"/>
      <c r="B109" s="244"/>
      <c r="C109" s="261" t="str">
        <f>H111</f>
        <v>RED　OLD</v>
      </c>
      <c r="D109" s="20">
        <v>0.5625</v>
      </c>
      <c r="E109" s="202" t="s">
        <v>110</v>
      </c>
      <c r="F109" s="145" t="s">
        <v>135</v>
      </c>
      <c r="G109" s="75" t="s">
        <v>128</v>
      </c>
      <c r="H109" s="72" t="s">
        <v>64</v>
      </c>
      <c r="I109" s="18" t="str">
        <f>F110</f>
        <v>渭東クラブ</v>
      </c>
      <c r="J109" s="150">
        <v>5</v>
      </c>
      <c r="K109" s="107"/>
    </row>
    <row r="110" spans="1:11" ht="24" customHeight="1">
      <c r="A110" s="220"/>
      <c r="B110" s="244"/>
      <c r="C110" s="261"/>
      <c r="D110" s="20">
        <v>0.6111111111111112</v>
      </c>
      <c r="E110" s="202" t="s">
        <v>110</v>
      </c>
      <c r="F110" s="72" t="str">
        <f>F16</f>
        <v>渭東クラブ</v>
      </c>
      <c r="G110" s="75" t="s">
        <v>128</v>
      </c>
      <c r="H110" s="72" t="str">
        <f>F23</f>
        <v>オールディーズＦＣ</v>
      </c>
      <c r="I110" s="18" t="str">
        <f>F111</f>
        <v>鳴門RESORT</v>
      </c>
      <c r="J110" s="150">
        <v>6</v>
      </c>
      <c r="K110" s="13"/>
    </row>
    <row r="111" spans="1:11" ht="24" customHeight="1">
      <c r="A111" s="245"/>
      <c r="B111" s="246"/>
      <c r="C111" s="262"/>
      <c r="D111" s="57">
        <v>0.6597222222222222</v>
      </c>
      <c r="E111" s="204" t="s">
        <v>109</v>
      </c>
      <c r="F111" s="74" t="str">
        <f>H9</f>
        <v>鳴門RESORT</v>
      </c>
      <c r="G111" s="100" t="s">
        <v>128</v>
      </c>
      <c r="H111" s="74" t="str">
        <f>H8</f>
        <v>RED　OLD</v>
      </c>
      <c r="I111" s="19" t="str">
        <f>H110</f>
        <v>オールディーズＦＣ</v>
      </c>
      <c r="J111" s="150">
        <v>5</v>
      </c>
      <c r="K111" s="13"/>
    </row>
    <row r="112" spans="1:11" ht="24" customHeight="1">
      <c r="A112" s="219">
        <v>45564</v>
      </c>
      <c r="B112" s="243" t="s">
        <v>81</v>
      </c>
      <c r="C112" s="258" t="str">
        <f>F112</f>
        <v>徳島SFC50</v>
      </c>
      <c r="D112" s="58">
        <v>0.4166666666666667</v>
      </c>
      <c r="E112" s="197" t="s">
        <v>109</v>
      </c>
      <c r="F112" s="76" t="str">
        <f>H7</f>
        <v>徳島SFC50</v>
      </c>
      <c r="G112" s="104" t="s">
        <v>128</v>
      </c>
      <c r="H112" s="76" t="str">
        <f>H5</f>
        <v>津田クラブ</v>
      </c>
      <c r="I112" s="17" t="str">
        <f>F113</f>
        <v>Ｔ・Ｃ・Ｏ・ＳＣ</v>
      </c>
      <c r="J112" s="149">
        <v>5</v>
      </c>
      <c r="K112" s="153"/>
    </row>
    <row r="113" spans="1:11" ht="24" customHeight="1">
      <c r="A113" s="220"/>
      <c r="B113" s="244"/>
      <c r="C113" s="206"/>
      <c r="D113" s="20">
        <v>0.4652777777777778</v>
      </c>
      <c r="E113" s="198" t="s">
        <v>109</v>
      </c>
      <c r="F113" s="72" t="str">
        <f>F9</f>
        <v>Ｔ・Ｃ・Ｏ・ＳＣ</v>
      </c>
      <c r="G113" s="75" t="s">
        <v>128</v>
      </c>
      <c r="H113" s="72" t="str">
        <f>H6</f>
        <v>石井シニアフットボールクラブ</v>
      </c>
      <c r="I113" s="18" t="str">
        <f>F114</f>
        <v>阿南シニアフットボールクラブ</v>
      </c>
      <c r="J113" s="150">
        <v>5</v>
      </c>
      <c r="K113" s="13"/>
    </row>
    <row r="114" spans="1:11" ht="24" customHeight="1">
      <c r="A114" s="220"/>
      <c r="B114" s="244"/>
      <c r="C114" s="259"/>
      <c r="D114" s="20">
        <v>0.5138888888888888</v>
      </c>
      <c r="E114" s="198" t="s">
        <v>109</v>
      </c>
      <c r="F114" s="72" t="str">
        <f>F10</f>
        <v>阿南シニアフットボールクラブ</v>
      </c>
      <c r="G114" s="75" t="s">
        <v>128</v>
      </c>
      <c r="H114" s="72" t="str">
        <f>H8</f>
        <v>RED　OLD</v>
      </c>
      <c r="I114" s="18" t="str">
        <f>F115</f>
        <v>鳴門クラブ</v>
      </c>
      <c r="J114" s="150">
        <v>4</v>
      </c>
      <c r="K114" s="106"/>
    </row>
    <row r="115" spans="1:11" ht="24" customHeight="1">
      <c r="A115" s="220"/>
      <c r="B115" s="244"/>
      <c r="C115" s="206" t="str">
        <f>H117</f>
        <v>ＳＣＲ＠ＴＣＨ＋（ｽｸﾗｯﾁﾌﾟﾗｽ）</v>
      </c>
      <c r="D115" s="20">
        <v>0.5625</v>
      </c>
      <c r="E115" s="198" t="s">
        <v>109</v>
      </c>
      <c r="F115" s="72" t="str">
        <f>F5</f>
        <v>鳴門クラブ</v>
      </c>
      <c r="G115" s="75" t="s">
        <v>128</v>
      </c>
      <c r="H115" s="72" t="str">
        <f>H9</f>
        <v>鳴門RESORT</v>
      </c>
      <c r="I115" s="18" t="str">
        <f>F116</f>
        <v>Ｚ　　団</v>
      </c>
      <c r="J115" s="150">
        <v>4</v>
      </c>
      <c r="K115" s="13"/>
    </row>
    <row r="116" spans="1:11" ht="24" customHeight="1">
      <c r="A116" s="220"/>
      <c r="B116" s="244"/>
      <c r="C116" s="206"/>
      <c r="D116" s="20">
        <v>0.6111111111111112</v>
      </c>
      <c r="E116" s="198" t="s">
        <v>109</v>
      </c>
      <c r="F116" s="72" t="str">
        <f>F6</f>
        <v>Ｚ　　団</v>
      </c>
      <c r="G116" s="75" t="s">
        <v>128</v>
      </c>
      <c r="H116" s="72" t="str">
        <f>F8</f>
        <v>プレフ</v>
      </c>
      <c r="I116" s="18" t="str">
        <f>F117</f>
        <v>阿波ＦＣ</v>
      </c>
      <c r="J116" s="150">
        <v>5</v>
      </c>
      <c r="K116" s="106"/>
    </row>
    <row r="117" spans="1:11" ht="24" customHeight="1">
      <c r="A117" s="245"/>
      <c r="B117" s="246"/>
      <c r="C117" s="207"/>
      <c r="D117" s="57">
        <v>0.6597222222222222</v>
      </c>
      <c r="E117" s="199" t="s">
        <v>109</v>
      </c>
      <c r="F117" s="74" t="str">
        <f>H10</f>
        <v>阿波ＦＣ</v>
      </c>
      <c r="G117" s="100" t="s">
        <v>128</v>
      </c>
      <c r="H117" s="74" t="str">
        <f>F7</f>
        <v>ＳＣＲ＠ＴＣＨ＋（ｽｸﾗｯﾁﾌﾟﾗｽ）</v>
      </c>
      <c r="I117" s="19" t="str">
        <f>H116</f>
        <v>プレフ</v>
      </c>
      <c r="J117" s="151">
        <v>5</v>
      </c>
      <c r="K117" s="13"/>
    </row>
    <row r="118" spans="1:11" ht="24" customHeight="1">
      <c r="A118" s="219">
        <v>45585</v>
      </c>
      <c r="B118" s="243" t="s">
        <v>82</v>
      </c>
      <c r="C118" s="243" t="str">
        <f>F118</f>
        <v>川友楽</v>
      </c>
      <c r="D118" s="58">
        <v>0.4166666666666667</v>
      </c>
      <c r="E118" s="201" t="s">
        <v>110</v>
      </c>
      <c r="F118" s="76" t="str">
        <f>F13</f>
        <v>川友楽</v>
      </c>
      <c r="G118" s="128" t="s">
        <v>128</v>
      </c>
      <c r="H118" s="76" t="str">
        <f>F14</f>
        <v>フットボールクラブ　チロリン村 </v>
      </c>
      <c r="I118" s="17" t="str">
        <f>F119</f>
        <v>鴨島フットボールクラブ</v>
      </c>
      <c r="J118" s="150">
        <v>4</v>
      </c>
      <c r="K118" s="106"/>
    </row>
    <row r="119" spans="1:11" ht="24" customHeight="1">
      <c r="A119" s="220"/>
      <c r="B119" s="244"/>
      <c r="C119" s="244"/>
      <c r="D119" s="20">
        <v>0.4652777777777778</v>
      </c>
      <c r="E119" s="202" t="s">
        <v>110</v>
      </c>
      <c r="F119" s="72" t="str">
        <f>H11</f>
        <v>鴨島フットボールクラブ</v>
      </c>
      <c r="G119" s="99" t="s">
        <v>128</v>
      </c>
      <c r="H119" s="72" t="str">
        <f>H12</f>
        <v>吉野倶楽部</v>
      </c>
      <c r="I119" s="18" t="str">
        <f>F120</f>
        <v>STAR　WEST</v>
      </c>
      <c r="J119" s="150">
        <v>5</v>
      </c>
      <c r="K119" s="106"/>
    </row>
    <row r="120" spans="1:11" ht="24" customHeight="1">
      <c r="A120" s="220"/>
      <c r="B120" s="244"/>
      <c r="C120" s="248"/>
      <c r="D120" s="20">
        <v>0.5138888888888888</v>
      </c>
      <c r="E120" s="202" t="s">
        <v>110</v>
      </c>
      <c r="F120" s="72" t="str">
        <f>F12</f>
        <v>STAR　WEST</v>
      </c>
      <c r="G120" s="75" t="s">
        <v>128</v>
      </c>
      <c r="H120" s="72" t="str">
        <f>F23</f>
        <v>オールディーズＦＣ</v>
      </c>
      <c r="I120" s="18" t="str">
        <f>F121</f>
        <v>徳島市シニア サッカークラブ</v>
      </c>
      <c r="J120" s="150">
        <v>5</v>
      </c>
      <c r="K120" s="13"/>
    </row>
    <row r="121" spans="1:11" ht="24" customHeight="1">
      <c r="A121" s="220"/>
      <c r="B121" s="244"/>
      <c r="C121" s="244" t="str">
        <f>H122</f>
        <v>徳島県庁ＦＣゴールド</v>
      </c>
      <c r="D121" s="20">
        <v>0.5625</v>
      </c>
      <c r="E121" s="202" t="s">
        <v>110</v>
      </c>
      <c r="F121" s="72" t="str">
        <f>H13</f>
        <v>徳島市シニア サッカークラブ</v>
      </c>
      <c r="G121" s="75" t="s">
        <v>128</v>
      </c>
      <c r="H121" s="72" t="str">
        <f>F15</f>
        <v>応神クラブ </v>
      </c>
      <c r="I121" s="18" t="str">
        <f>F122</f>
        <v>FC鳴門</v>
      </c>
      <c r="J121" s="150">
        <v>5</v>
      </c>
      <c r="K121" s="107"/>
    </row>
    <row r="122" spans="1:11" ht="24" customHeight="1">
      <c r="A122" s="220"/>
      <c r="B122" s="244"/>
      <c r="C122" s="244"/>
      <c r="D122" s="20">
        <v>0.6111111111111112</v>
      </c>
      <c r="E122" s="202" t="s">
        <v>110</v>
      </c>
      <c r="F122" s="72" t="str">
        <f>F11</f>
        <v>FC鳴門</v>
      </c>
      <c r="G122" s="75" t="s">
        <v>128</v>
      </c>
      <c r="H122" s="72" t="str">
        <f>H14</f>
        <v>徳島県庁ＦＣゴールド</v>
      </c>
      <c r="I122" s="18" t="str">
        <f>H121</f>
        <v>応神クラブ </v>
      </c>
      <c r="J122" s="150">
        <v>4</v>
      </c>
      <c r="K122" s="13"/>
    </row>
    <row r="123" spans="1:11" ht="24" customHeight="1">
      <c r="A123" s="219">
        <v>45606</v>
      </c>
      <c r="B123" s="243" t="s">
        <v>82</v>
      </c>
      <c r="C123" s="243" t="str">
        <f>F123</f>
        <v>鴨島フットボールクラブ</v>
      </c>
      <c r="D123" s="58">
        <v>0.4791666666666667</v>
      </c>
      <c r="E123" s="201" t="s">
        <v>110</v>
      </c>
      <c r="F123" s="76" t="str">
        <f>H11</f>
        <v>鴨島フットボールクラブ</v>
      </c>
      <c r="G123" s="128" t="s">
        <v>128</v>
      </c>
      <c r="H123" s="76" t="str">
        <f>F13</f>
        <v>川友楽</v>
      </c>
      <c r="I123" s="17" t="str">
        <f>F124</f>
        <v>FC鳴門</v>
      </c>
      <c r="J123" s="150">
        <v>6</v>
      </c>
      <c r="K123" s="106"/>
    </row>
    <row r="124" spans="1:11" ht="24" customHeight="1">
      <c r="A124" s="220"/>
      <c r="B124" s="244"/>
      <c r="C124" s="248"/>
      <c r="D124" s="20">
        <v>0.5277777777777778</v>
      </c>
      <c r="E124" s="202" t="s">
        <v>110</v>
      </c>
      <c r="F124" s="72" t="str">
        <f>F11</f>
        <v>FC鳴門</v>
      </c>
      <c r="G124" s="99" t="s">
        <v>128</v>
      </c>
      <c r="H124" s="72" t="str">
        <f>F14</f>
        <v>フットボールクラブ　チロリン村 </v>
      </c>
      <c r="I124" s="18" t="str">
        <f>F125</f>
        <v>Ｚ　　団</v>
      </c>
      <c r="J124" s="150">
        <v>5</v>
      </c>
      <c r="K124" s="106"/>
    </row>
    <row r="125" spans="1:11" ht="24" customHeight="1">
      <c r="A125" s="220"/>
      <c r="B125" s="244"/>
      <c r="C125" s="261" t="str">
        <f>H126</f>
        <v>渭東クラブ</v>
      </c>
      <c r="D125" s="20">
        <v>0.5763888888888888</v>
      </c>
      <c r="E125" s="198" t="s">
        <v>109</v>
      </c>
      <c r="F125" s="72" t="str">
        <f>F6</f>
        <v>Ｚ　　団</v>
      </c>
      <c r="G125" s="75" t="s">
        <v>128</v>
      </c>
      <c r="H125" s="72" t="str">
        <f>F5</f>
        <v>鳴門クラブ</v>
      </c>
      <c r="I125" s="18" t="str">
        <f>F126</f>
        <v>応神クラブ </v>
      </c>
      <c r="J125" s="150">
        <v>5</v>
      </c>
      <c r="K125" s="154"/>
    </row>
    <row r="126" spans="1:11" ht="24" customHeight="1">
      <c r="A126" s="220"/>
      <c r="B126" s="244"/>
      <c r="C126" s="262"/>
      <c r="D126" s="20">
        <v>0.625</v>
      </c>
      <c r="E126" s="202" t="s">
        <v>110</v>
      </c>
      <c r="F126" s="72" t="str">
        <f>F15</f>
        <v>応神クラブ </v>
      </c>
      <c r="G126" s="75" t="s">
        <v>128</v>
      </c>
      <c r="H126" s="72" t="str">
        <f>F16</f>
        <v>渭東クラブ</v>
      </c>
      <c r="I126" s="18" t="str">
        <f>H125</f>
        <v>鳴門クラブ</v>
      </c>
      <c r="J126" s="150">
        <v>5</v>
      </c>
      <c r="K126" s="154"/>
    </row>
    <row r="127" spans="1:11" ht="24" customHeight="1">
      <c r="A127" s="219">
        <v>45613</v>
      </c>
      <c r="B127" s="243" t="s">
        <v>82</v>
      </c>
      <c r="C127" s="243" t="str">
        <f>F127</f>
        <v>徳島県庁ＦＣゴールド</v>
      </c>
      <c r="D127" s="58">
        <v>0.4166666666666667</v>
      </c>
      <c r="E127" s="201" t="s">
        <v>110</v>
      </c>
      <c r="F127" s="76" t="str">
        <f>H14</f>
        <v>徳島県庁ＦＣゴールド</v>
      </c>
      <c r="G127" s="128" t="s">
        <v>128</v>
      </c>
      <c r="H127" s="76" t="str">
        <f>F16</f>
        <v>渭東クラブ</v>
      </c>
      <c r="I127" s="17" t="str">
        <f>F128</f>
        <v>徳島市シニア サッカークラブ</v>
      </c>
      <c r="J127" s="149">
        <v>6</v>
      </c>
      <c r="K127" s="154"/>
    </row>
    <row r="128" spans="1:11" ht="24" customHeight="1">
      <c r="A128" s="220"/>
      <c r="B128" s="244"/>
      <c r="C128" s="244"/>
      <c r="D128" s="20">
        <v>0.4652777777777778</v>
      </c>
      <c r="E128" s="202" t="s">
        <v>110</v>
      </c>
      <c r="F128" s="72" t="str">
        <f>H13</f>
        <v>徳島市シニア サッカークラブ</v>
      </c>
      <c r="G128" s="99" t="s">
        <v>128</v>
      </c>
      <c r="H128" s="72" t="str">
        <f>H12</f>
        <v>吉野倶楽部</v>
      </c>
      <c r="I128" s="18" t="str">
        <f>F129</f>
        <v>STAR　WEST</v>
      </c>
      <c r="J128" s="150">
        <v>6</v>
      </c>
      <c r="K128" s="154"/>
    </row>
    <row r="129" spans="1:11" ht="24" customHeight="1">
      <c r="A129" s="220"/>
      <c r="B129" s="244"/>
      <c r="C129" s="248"/>
      <c r="D129" s="20">
        <v>0.5138888888888888</v>
      </c>
      <c r="E129" s="202" t="s">
        <v>110</v>
      </c>
      <c r="F129" s="72" t="str">
        <f>F12</f>
        <v>STAR　WEST</v>
      </c>
      <c r="G129" s="75" t="s">
        <v>128</v>
      </c>
      <c r="H129" s="72" t="str">
        <f>F13</f>
        <v>川友楽</v>
      </c>
      <c r="I129" s="18" t="str">
        <f>F130</f>
        <v>オールディーズＦＣ</v>
      </c>
      <c r="J129" s="150">
        <v>7</v>
      </c>
      <c r="K129" s="154"/>
    </row>
    <row r="130" spans="1:11" ht="24" customHeight="1">
      <c r="A130" s="220"/>
      <c r="B130" s="244"/>
      <c r="C130" s="244" t="str">
        <f>H131</f>
        <v>フットボールクラブ　チロリン村 </v>
      </c>
      <c r="D130" s="20">
        <v>0.5625</v>
      </c>
      <c r="E130" s="202" t="s">
        <v>110</v>
      </c>
      <c r="F130" s="72" t="str">
        <f>F23</f>
        <v>オールディーズＦＣ</v>
      </c>
      <c r="G130" s="75" t="s">
        <v>128</v>
      </c>
      <c r="H130" s="72" t="str">
        <f>H11</f>
        <v>鴨島フットボールクラブ</v>
      </c>
      <c r="I130" s="18" t="str">
        <f>F131</f>
        <v>応神クラブ </v>
      </c>
      <c r="J130" s="150">
        <v>6</v>
      </c>
      <c r="K130" s="107"/>
    </row>
    <row r="131" spans="1:11" ht="24" customHeight="1">
      <c r="A131" s="220"/>
      <c r="B131" s="244"/>
      <c r="C131" s="244"/>
      <c r="D131" s="20">
        <v>0.6111111111111112</v>
      </c>
      <c r="E131" s="202" t="s">
        <v>110</v>
      </c>
      <c r="F131" s="72" t="str">
        <f>F15</f>
        <v>応神クラブ </v>
      </c>
      <c r="G131" s="75" t="s">
        <v>128</v>
      </c>
      <c r="H131" s="72" t="str">
        <f>F14</f>
        <v>フットボールクラブ　チロリン村 </v>
      </c>
      <c r="I131" s="18" t="str">
        <f>H130</f>
        <v>鴨島フットボールクラブ</v>
      </c>
      <c r="J131" s="150">
        <v>5</v>
      </c>
      <c r="K131" s="13"/>
    </row>
    <row r="132" spans="1:11" ht="24" customHeight="1">
      <c r="A132" s="220"/>
      <c r="B132" s="243" t="s">
        <v>84</v>
      </c>
      <c r="C132" s="258" t="str">
        <f>F132</f>
        <v>プレフ</v>
      </c>
      <c r="D132" s="58">
        <v>0.3958333333333333</v>
      </c>
      <c r="E132" s="197" t="s">
        <v>109</v>
      </c>
      <c r="F132" s="76" t="str">
        <f>F8</f>
        <v>プレフ</v>
      </c>
      <c r="G132" s="104" t="s">
        <v>128</v>
      </c>
      <c r="H132" s="76" t="str">
        <f>F9</f>
        <v>Ｔ・Ｃ・Ｏ・ＳＣ</v>
      </c>
      <c r="I132" s="17" t="str">
        <f>F133</f>
        <v>Ｚ　　団</v>
      </c>
      <c r="J132" s="149">
        <v>6</v>
      </c>
      <c r="K132" s="154"/>
    </row>
    <row r="133" spans="1:11" ht="24" customHeight="1">
      <c r="A133" s="220"/>
      <c r="B133" s="244"/>
      <c r="C133" s="206"/>
      <c r="D133" s="20">
        <v>0.4444444444444444</v>
      </c>
      <c r="E133" s="198" t="s">
        <v>109</v>
      </c>
      <c r="F133" s="72" t="str">
        <f>F6</f>
        <v>Ｚ　　団</v>
      </c>
      <c r="G133" s="75" t="s">
        <v>128</v>
      </c>
      <c r="H133" s="72" t="str">
        <f>H5</f>
        <v>津田クラブ</v>
      </c>
      <c r="I133" s="18" t="str">
        <f>F134</f>
        <v>石井シニアフットボールクラブ</v>
      </c>
      <c r="J133" s="150">
        <v>5</v>
      </c>
      <c r="K133" s="154"/>
    </row>
    <row r="134" spans="1:11" ht="24" customHeight="1">
      <c r="A134" s="220"/>
      <c r="B134" s="244"/>
      <c r="C134" s="259"/>
      <c r="D134" s="20">
        <v>0.4930555555555556</v>
      </c>
      <c r="E134" s="198" t="s">
        <v>109</v>
      </c>
      <c r="F134" s="72" t="str">
        <f>H6</f>
        <v>石井シニアフットボールクラブ</v>
      </c>
      <c r="G134" s="75" t="s">
        <v>128</v>
      </c>
      <c r="H134" s="23" t="str">
        <f>F7</f>
        <v>ＳＣＲ＠ＴＣＨ＋（ｽｸﾗｯﾁﾌﾟﾗｽ）</v>
      </c>
      <c r="I134" s="18" t="str">
        <f>F135</f>
        <v>阿南シニアフットボールクラブ</v>
      </c>
      <c r="J134" s="150">
        <v>6</v>
      </c>
      <c r="K134" s="154"/>
    </row>
    <row r="135" spans="1:11" ht="24" customHeight="1">
      <c r="A135" s="220"/>
      <c r="B135" s="244"/>
      <c r="C135" s="206" t="str">
        <f>H137</f>
        <v>阿波ＦＣ</v>
      </c>
      <c r="D135" s="20">
        <v>0.5416666666666666</v>
      </c>
      <c r="E135" s="198" t="s">
        <v>109</v>
      </c>
      <c r="F135" s="72" t="str">
        <f>F10</f>
        <v>阿南シニアフットボールクラブ</v>
      </c>
      <c r="G135" s="75" t="s">
        <v>128</v>
      </c>
      <c r="H135" s="72" t="str">
        <f>H9</f>
        <v>鳴門RESORT</v>
      </c>
      <c r="I135" s="18" t="str">
        <f>F136</f>
        <v>徳島SFC50</v>
      </c>
      <c r="J135" s="150">
        <v>5</v>
      </c>
      <c r="K135" s="106"/>
    </row>
    <row r="136" spans="1:11" ht="24" customHeight="1">
      <c r="A136" s="220"/>
      <c r="B136" s="244"/>
      <c r="C136" s="206"/>
      <c r="D136" s="20">
        <v>0.5902777777777778</v>
      </c>
      <c r="E136" s="198" t="s">
        <v>109</v>
      </c>
      <c r="F136" s="72" t="str">
        <f>H7</f>
        <v>徳島SFC50</v>
      </c>
      <c r="G136" s="75" t="s">
        <v>128</v>
      </c>
      <c r="H136" s="72" t="str">
        <f>F5</f>
        <v>鳴門クラブ</v>
      </c>
      <c r="I136" s="18" t="str">
        <f>F137</f>
        <v>RED　OLD</v>
      </c>
      <c r="J136" s="150">
        <v>5</v>
      </c>
      <c r="K136" s="106"/>
    </row>
    <row r="137" spans="1:11" ht="24" customHeight="1" thickBot="1">
      <c r="A137" s="221"/>
      <c r="B137" s="247"/>
      <c r="C137" s="260"/>
      <c r="D137" s="138">
        <v>0.6388888888888888</v>
      </c>
      <c r="E137" s="200" t="s">
        <v>109</v>
      </c>
      <c r="F137" s="139" t="str">
        <f>H8</f>
        <v>RED　OLD</v>
      </c>
      <c r="G137" s="140" t="s">
        <v>128</v>
      </c>
      <c r="H137" s="139" t="str">
        <f>H10</f>
        <v>阿波ＦＣ</v>
      </c>
      <c r="I137" s="141" t="str">
        <f>H136</f>
        <v>鳴門クラブ</v>
      </c>
      <c r="J137" s="152">
        <v>6</v>
      </c>
      <c r="K137" s="144"/>
    </row>
    <row r="138" spans="1:10" ht="24.75" customHeight="1" thickTop="1">
      <c r="A138" s="77"/>
      <c r="B138" s="22"/>
      <c r="C138" s="24"/>
      <c r="D138" s="9"/>
      <c r="E138" s="15"/>
      <c r="F138" s="72"/>
      <c r="G138" s="73"/>
      <c r="H138" s="72"/>
      <c r="I138" s="23"/>
      <c r="J138" s="23"/>
    </row>
    <row r="139" spans="1:11" ht="22.5" customHeight="1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</row>
    <row r="140" spans="1:11" ht="22.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22.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ht="32.25" customHeight="1">
      <c r="A142" s="250" t="s">
        <v>107</v>
      </c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</row>
    <row r="143" spans="1:11" ht="22.5" customHeight="1" thickBot="1">
      <c r="A143" s="4" t="s">
        <v>149</v>
      </c>
      <c r="B143" s="5"/>
      <c r="C143" s="5"/>
      <c r="D143" s="9"/>
      <c r="E143" s="9"/>
      <c r="F143" s="6"/>
      <c r="G143" s="3"/>
      <c r="H143" s="6"/>
      <c r="I143" s="10"/>
      <c r="J143" s="10"/>
      <c r="K143" s="10"/>
    </row>
    <row r="144" spans="1:11" ht="22.5" customHeight="1" thickTop="1">
      <c r="A144" s="7" t="s">
        <v>0</v>
      </c>
      <c r="B144" s="8" t="s">
        <v>2</v>
      </c>
      <c r="C144" s="8" t="s">
        <v>1</v>
      </c>
      <c r="D144" s="8" t="s">
        <v>3</v>
      </c>
      <c r="E144" s="8" t="s">
        <v>30</v>
      </c>
      <c r="F144" s="251" t="s">
        <v>9</v>
      </c>
      <c r="G144" s="251"/>
      <c r="H144" s="252"/>
      <c r="I144" s="11" t="s">
        <v>4</v>
      </c>
      <c r="J144" s="11"/>
      <c r="K144" s="12" t="s">
        <v>87</v>
      </c>
    </row>
    <row r="145" spans="1:11" ht="24" customHeight="1">
      <c r="A145" s="219">
        <v>45620</v>
      </c>
      <c r="B145" s="243" t="s">
        <v>82</v>
      </c>
      <c r="C145" s="253" t="str">
        <f>F145</f>
        <v>石井シニアフットボールクラブ</v>
      </c>
      <c r="D145" s="58">
        <v>0.4166666666666667</v>
      </c>
      <c r="E145" s="197" t="s">
        <v>109</v>
      </c>
      <c r="F145" s="76" t="str">
        <f>H6</f>
        <v>石井シニアフットボールクラブ</v>
      </c>
      <c r="G145" s="75" t="s">
        <v>128</v>
      </c>
      <c r="H145" s="76" t="str">
        <f>H10</f>
        <v>阿波ＦＣ</v>
      </c>
      <c r="I145" s="18" t="str">
        <f>F146</f>
        <v>Ｔ・Ｃ・Ｏ・ＳＣ</v>
      </c>
      <c r="J145" s="150">
        <v>6</v>
      </c>
      <c r="K145" s="155"/>
    </row>
    <row r="146" spans="1:11" ht="24" customHeight="1">
      <c r="A146" s="220"/>
      <c r="B146" s="244"/>
      <c r="C146" s="254"/>
      <c r="D146" s="20">
        <v>0.4652777777777778</v>
      </c>
      <c r="E146" s="198" t="s">
        <v>109</v>
      </c>
      <c r="F146" s="72" t="str">
        <f>F9</f>
        <v>Ｔ・Ｃ・Ｏ・ＳＣ</v>
      </c>
      <c r="G146" s="75" t="s">
        <v>128</v>
      </c>
      <c r="H146" s="72" t="str">
        <f>F10</f>
        <v>阿南シニアフットボールクラブ</v>
      </c>
      <c r="I146" s="18" t="str">
        <f>F147</f>
        <v>ＳＣＲ＠ＴＣＨ＋（ｽｸﾗｯﾁﾌﾟﾗｽ）</v>
      </c>
      <c r="J146" s="150">
        <v>7</v>
      </c>
      <c r="K146" s="13"/>
    </row>
    <row r="147" spans="1:11" ht="24" customHeight="1">
      <c r="A147" s="220"/>
      <c r="B147" s="244"/>
      <c r="C147" s="255"/>
      <c r="D147" s="20">
        <v>0.5138888888888888</v>
      </c>
      <c r="E147" s="198" t="s">
        <v>109</v>
      </c>
      <c r="F147" s="72" t="str">
        <f>F7</f>
        <v>ＳＣＲ＠ＴＣＨ＋（ｽｸﾗｯﾁﾌﾟﾗｽ）</v>
      </c>
      <c r="G147" s="75" t="s">
        <v>128</v>
      </c>
      <c r="H147" s="72" t="str">
        <f>H5</f>
        <v>津田クラブ</v>
      </c>
      <c r="I147" s="18" t="str">
        <f>F148</f>
        <v>鳴門クラブ</v>
      </c>
      <c r="J147" s="150">
        <v>7</v>
      </c>
      <c r="K147" s="106"/>
    </row>
    <row r="148" spans="1:11" ht="24" customHeight="1">
      <c r="A148" s="220"/>
      <c r="B148" s="244"/>
      <c r="C148" s="256" t="str">
        <f>H149</f>
        <v>FC鳴門</v>
      </c>
      <c r="D148" s="20">
        <v>0.5625</v>
      </c>
      <c r="E148" s="198" t="s">
        <v>109</v>
      </c>
      <c r="F148" s="72" t="str">
        <f>F5</f>
        <v>鳴門クラブ</v>
      </c>
      <c r="G148" s="75" t="s">
        <v>128</v>
      </c>
      <c r="H148" s="72" t="str">
        <f>F8</f>
        <v>プレフ</v>
      </c>
      <c r="I148" s="18" t="str">
        <f>F149</f>
        <v>応神クラブ </v>
      </c>
      <c r="J148" s="150">
        <v>7</v>
      </c>
      <c r="K148" s="154"/>
    </row>
    <row r="149" spans="1:11" ht="24" customHeight="1">
      <c r="A149" s="220"/>
      <c r="B149" s="244"/>
      <c r="C149" s="257"/>
      <c r="D149" s="20">
        <v>0.6111111111111112</v>
      </c>
      <c r="E149" s="202" t="s">
        <v>110</v>
      </c>
      <c r="F149" s="72" t="str">
        <f>F15</f>
        <v>応神クラブ </v>
      </c>
      <c r="G149" s="75" t="s">
        <v>128</v>
      </c>
      <c r="H149" s="72" t="str">
        <f>F11</f>
        <v>FC鳴門</v>
      </c>
      <c r="I149" s="18" t="str">
        <f>H148</f>
        <v>プレフ</v>
      </c>
      <c r="J149" s="150">
        <v>6</v>
      </c>
      <c r="K149" s="154"/>
    </row>
    <row r="150" spans="1:11" ht="24" customHeight="1">
      <c r="A150" s="219">
        <v>45627</v>
      </c>
      <c r="B150" s="243" t="s">
        <v>81</v>
      </c>
      <c r="C150" s="146" t="str">
        <f>F150</f>
        <v>阿波ＦＣ</v>
      </c>
      <c r="D150" s="58">
        <v>0.4166666666666667</v>
      </c>
      <c r="E150" s="197" t="s">
        <v>109</v>
      </c>
      <c r="F150" s="76" t="str">
        <f>H10</f>
        <v>阿波ＦＣ</v>
      </c>
      <c r="G150" s="104" t="s">
        <v>128</v>
      </c>
      <c r="H150" s="76" t="str">
        <f>H9</f>
        <v>鳴門RESORT</v>
      </c>
      <c r="I150" s="17" t="str">
        <f>F151</f>
        <v>RED　OLD</v>
      </c>
      <c r="J150" s="150">
        <v>6</v>
      </c>
      <c r="K150" s="107"/>
    </row>
    <row r="151" spans="1:11" ht="24" customHeight="1">
      <c r="A151" s="220"/>
      <c r="B151" s="244"/>
      <c r="C151" s="191" t="str">
        <f>H151</f>
        <v>Ｚ　　団</v>
      </c>
      <c r="D151" s="20">
        <v>0.4652777777777778</v>
      </c>
      <c r="E151" s="198" t="s">
        <v>109</v>
      </c>
      <c r="F151" s="72" t="str">
        <f>H8</f>
        <v>RED　OLD</v>
      </c>
      <c r="G151" s="75" t="s">
        <v>128</v>
      </c>
      <c r="H151" s="72" t="str">
        <f>F6</f>
        <v>Ｚ　　団</v>
      </c>
      <c r="I151" s="18" t="str">
        <f>H150</f>
        <v>鳴門RESORT</v>
      </c>
      <c r="J151" s="150">
        <v>7</v>
      </c>
      <c r="K151" s="154"/>
    </row>
    <row r="152" spans="1:11" ht="24" customHeight="1">
      <c r="A152" s="219">
        <v>45641</v>
      </c>
      <c r="B152" s="243" t="s">
        <v>84</v>
      </c>
      <c r="C152" s="193" t="str">
        <f>F152</f>
        <v>吉野倶楽部</v>
      </c>
      <c r="D152" s="58">
        <v>0.5416666666666666</v>
      </c>
      <c r="E152" s="201" t="s">
        <v>110</v>
      </c>
      <c r="F152" s="76" t="str">
        <f>H12</f>
        <v>吉野倶楽部</v>
      </c>
      <c r="G152" s="128" t="s">
        <v>128</v>
      </c>
      <c r="H152" s="76" t="str">
        <f>F15</f>
        <v>応神クラブ </v>
      </c>
      <c r="I152" s="17" t="str">
        <f>F153</f>
        <v>鴨島フットボールクラブ</v>
      </c>
      <c r="J152" s="150">
        <v>6</v>
      </c>
      <c r="K152" s="154"/>
    </row>
    <row r="153" spans="1:11" ht="24" customHeight="1">
      <c r="A153" s="220"/>
      <c r="B153" s="244"/>
      <c r="C153" s="206" t="str">
        <f>H154</f>
        <v>徳島市シニア サッカークラブ</v>
      </c>
      <c r="D153" s="20">
        <v>0.5902777777777778</v>
      </c>
      <c r="E153" s="202" t="s">
        <v>110</v>
      </c>
      <c r="F153" s="72" t="str">
        <f>H11</f>
        <v>鴨島フットボールクラブ</v>
      </c>
      <c r="G153" s="75" t="s">
        <v>128</v>
      </c>
      <c r="H153" s="23" t="str">
        <f>H14</f>
        <v>徳島県庁ＦＣゴールド</v>
      </c>
      <c r="I153" s="18" t="str">
        <f>F154</f>
        <v>渭東クラブ</v>
      </c>
      <c r="J153" s="150">
        <v>6</v>
      </c>
      <c r="K153" s="106"/>
    </row>
    <row r="154" spans="1:11" ht="24" customHeight="1">
      <c r="A154" s="245"/>
      <c r="B154" s="246"/>
      <c r="C154" s="207"/>
      <c r="D154" s="20">
        <v>0.6388888888888888</v>
      </c>
      <c r="E154" s="202" t="s">
        <v>110</v>
      </c>
      <c r="F154" s="72" t="str">
        <f>F16</f>
        <v>渭東クラブ</v>
      </c>
      <c r="G154" s="75" t="s">
        <v>128</v>
      </c>
      <c r="H154" s="72" t="str">
        <f>H13</f>
        <v>徳島市シニア サッカークラブ</v>
      </c>
      <c r="I154" s="18" t="str">
        <f>H153</f>
        <v>徳島県庁ＦＣゴールド</v>
      </c>
      <c r="J154" s="150">
        <v>7</v>
      </c>
      <c r="K154" s="106"/>
    </row>
    <row r="155" spans="1:11" ht="24" customHeight="1">
      <c r="A155" s="219">
        <v>45648</v>
      </c>
      <c r="B155" s="243" t="s">
        <v>82</v>
      </c>
      <c r="C155" s="243" t="str">
        <f>F155</f>
        <v>Ｚ　　団</v>
      </c>
      <c r="D155" s="58">
        <v>0.4166666666666667</v>
      </c>
      <c r="E155" s="197" t="s">
        <v>109</v>
      </c>
      <c r="F155" s="76" t="str">
        <f>F6</f>
        <v>Ｚ　　団</v>
      </c>
      <c r="G155" s="104" t="s">
        <v>128</v>
      </c>
      <c r="H155" s="76" t="str">
        <f>F9</f>
        <v>Ｔ・Ｃ・Ｏ・ＳＣ</v>
      </c>
      <c r="I155" s="17" t="str">
        <f>F156</f>
        <v>津田クラブ</v>
      </c>
      <c r="J155" s="23">
        <v>6</v>
      </c>
      <c r="K155" s="154"/>
    </row>
    <row r="156" spans="1:11" ht="24" customHeight="1">
      <c r="A156" s="220"/>
      <c r="B156" s="244"/>
      <c r="C156" s="248"/>
      <c r="D156" s="20">
        <v>0.4652777777777778</v>
      </c>
      <c r="E156" s="198" t="s">
        <v>109</v>
      </c>
      <c r="F156" s="72" t="str">
        <f>H5</f>
        <v>津田クラブ</v>
      </c>
      <c r="G156" s="75" t="s">
        <v>128</v>
      </c>
      <c r="H156" s="72" t="str">
        <f>F10</f>
        <v>阿南シニアフットボールクラブ</v>
      </c>
      <c r="I156" s="18" t="str">
        <f>F157</f>
        <v>石井シニアフットボールクラブ</v>
      </c>
      <c r="J156" s="150">
        <v>6</v>
      </c>
      <c r="K156" s="13"/>
    </row>
    <row r="157" spans="1:11" ht="24" customHeight="1">
      <c r="A157" s="220"/>
      <c r="B157" s="244"/>
      <c r="C157" s="244" t="str">
        <f>H159</f>
        <v>渭東クラブ</v>
      </c>
      <c r="D157" s="20">
        <v>0.5138888888888888</v>
      </c>
      <c r="E157" s="198" t="s">
        <v>109</v>
      </c>
      <c r="F157" s="72" t="str">
        <f>H6</f>
        <v>石井シニアフットボールクラブ</v>
      </c>
      <c r="G157" s="75" t="s">
        <v>128</v>
      </c>
      <c r="H157" s="23" t="str">
        <f>H7</f>
        <v>徳島SFC50</v>
      </c>
      <c r="I157" s="18" t="str">
        <f>F158</f>
        <v>阿波ＦＣ</v>
      </c>
      <c r="J157" s="150">
        <v>6</v>
      </c>
      <c r="K157" s="13"/>
    </row>
    <row r="158" spans="1:11" ht="24" customHeight="1">
      <c r="A158" s="220"/>
      <c r="B158" s="244"/>
      <c r="C158" s="244"/>
      <c r="D158" s="20">
        <v>0.5625</v>
      </c>
      <c r="E158" s="198" t="s">
        <v>109</v>
      </c>
      <c r="F158" s="72" t="str">
        <f>H10</f>
        <v>阿波ＦＣ</v>
      </c>
      <c r="G158" s="75" t="s">
        <v>128</v>
      </c>
      <c r="H158" s="23" t="str">
        <f>F8</f>
        <v>プレフ</v>
      </c>
      <c r="I158" s="18" t="str">
        <f>F159</f>
        <v>FC鳴門</v>
      </c>
      <c r="J158" s="150"/>
      <c r="K158" s="13"/>
    </row>
    <row r="159" spans="1:11" ht="24" customHeight="1" thickBot="1">
      <c r="A159" s="221"/>
      <c r="B159" s="247"/>
      <c r="C159" s="247"/>
      <c r="D159" s="138">
        <v>0.6111111111111112</v>
      </c>
      <c r="E159" s="203" t="s">
        <v>110</v>
      </c>
      <c r="F159" s="139" t="str">
        <f>F11</f>
        <v>FC鳴門</v>
      </c>
      <c r="G159" s="140" t="s">
        <v>128</v>
      </c>
      <c r="H159" s="139" t="str">
        <f>F16</f>
        <v>渭東クラブ</v>
      </c>
      <c r="I159" s="141" t="str">
        <f>H158</f>
        <v>プレフ</v>
      </c>
      <c r="J159" s="152">
        <v>6</v>
      </c>
      <c r="K159" s="142"/>
    </row>
    <row r="160" spans="1:11" ht="24.75" customHeight="1" thickTop="1">
      <c r="A160" s="78"/>
      <c r="B160" s="22"/>
      <c r="C160" s="24"/>
      <c r="D160" s="9"/>
      <c r="E160" s="15"/>
      <c r="F160" s="21"/>
      <c r="G160" s="59"/>
      <c r="H160" s="21"/>
      <c r="I160" s="23"/>
      <c r="J160" s="23"/>
      <c r="K160" s="14"/>
    </row>
    <row r="161" spans="1:11" ht="24.75" customHeight="1" thickBot="1">
      <c r="A161" s="78"/>
      <c r="B161" s="22"/>
      <c r="C161" s="24"/>
      <c r="D161" s="9"/>
      <c r="E161" s="15"/>
      <c r="F161" s="21"/>
      <c r="G161" s="59"/>
      <c r="H161" s="21"/>
      <c r="I161" s="23"/>
      <c r="J161" s="23"/>
      <c r="K161" s="14"/>
    </row>
    <row r="162" spans="1:11" ht="42.75" customHeight="1" thickTop="1">
      <c r="A162" s="234" t="s">
        <v>140</v>
      </c>
      <c r="B162" s="235"/>
      <c r="C162" s="235"/>
      <c r="D162" s="235"/>
      <c r="E162" s="236" t="s">
        <v>115</v>
      </c>
      <c r="F162" s="237"/>
      <c r="G162" s="237"/>
      <c r="H162" s="238"/>
      <c r="I162" s="239" t="s">
        <v>148</v>
      </c>
      <c r="J162" s="237"/>
      <c r="K162" s="240"/>
    </row>
    <row r="163" spans="1:11" ht="42.75" customHeight="1">
      <c r="A163" s="241" t="s">
        <v>111</v>
      </c>
      <c r="B163" s="242"/>
      <c r="C163" s="242"/>
      <c r="D163" s="242"/>
      <c r="E163" s="224" t="s">
        <v>114</v>
      </c>
      <c r="F163" s="225"/>
      <c r="G163" s="226"/>
      <c r="H163" s="227"/>
      <c r="I163" s="228" t="s">
        <v>116</v>
      </c>
      <c r="J163" s="229"/>
      <c r="K163" s="230"/>
    </row>
    <row r="164" spans="1:11" ht="42.75" customHeight="1">
      <c r="A164" s="232" t="s">
        <v>118</v>
      </c>
      <c r="B164" s="233"/>
      <c r="C164" s="233"/>
      <c r="D164" s="233"/>
      <c r="E164" s="224" t="s">
        <v>117</v>
      </c>
      <c r="F164" s="225"/>
      <c r="G164" s="226"/>
      <c r="H164" s="227"/>
      <c r="I164" s="228" t="s">
        <v>152</v>
      </c>
      <c r="J164" s="229"/>
      <c r="K164" s="230"/>
    </row>
    <row r="165" spans="1:11" ht="42.75" customHeight="1">
      <c r="A165" s="232"/>
      <c r="B165" s="233"/>
      <c r="C165" s="233"/>
      <c r="D165" s="233"/>
      <c r="E165" s="228" t="s">
        <v>165</v>
      </c>
      <c r="F165" s="229"/>
      <c r="G165" s="229"/>
      <c r="H165" s="231"/>
      <c r="I165" s="228" t="s">
        <v>119</v>
      </c>
      <c r="J165" s="229"/>
      <c r="K165" s="230"/>
    </row>
    <row r="166" spans="1:11" ht="42.75" customHeight="1">
      <c r="A166" s="222" t="s">
        <v>122</v>
      </c>
      <c r="B166" s="223"/>
      <c r="C166" s="223"/>
      <c r="D166" s="223"/>
      <c r="E166" s="224" t="s">
        <v>117</v>
      </c>
      <c r="F166" s="225"/>
      <c r="G166" s="226"/>
      <c r="H166" s="227"/>
      <c r="I166" s="228" t="s">
        <v>152</v>
      </c>
      <c r="J166" s="229"/>
      <c r="K166" s="230"/>
    </row>
    <row r="167" spans="1:11" ht="42.75" customHeight="1">
      <c r="A167" s="222"/>
      <c r="B167" s="223"/>
      <c r="C167" s="223"/>
      <c r="D167" s="223"/>
      <c r="E167" s="228" t="s">
        <v>120</v>
      </c>
      <c r="F167" s="229"/>
      <c r="G167" s="229"/>
      <c r="H167" s="231"/>
      <c r="I167" s="228" t="s">
        <v>121</v>
      </c>
      <c r="J167" s="229"/>
      <c r="K167" s="230"/>
    </row>
    <row r="168" spans="1:11" ht="42.75" customHeight="1">
      <c r="A168" s="222" t="s">
        <v>123</v>
      </c>
      <c r="B168" s="223"/>
      <c r="C168" s="223"/>
      <c r="D168" s="223"/>
      <c r="E168" s="224" t="s">
        <v>160</v>
      </c>
      <c r="F168" s="225"/>
      <c r="G168" s="226"/>
      <c r="H168" s="227"/>
      <c r="I168" s="228" t="s">
        <v>152</v>
      </c>
      <c r="J168" s="229"/>
      <c r="K168" s="230"/>
    </row>
    <row r="169" spans="1:11" ht="42.75" customHeight="1">
      <c r="A169" s="222"/>
      <c r="B169" s="223"/>
      <c r="C169" s="223"/>
      <c r="D169" s="223"/>
      <c r="E169" s="228" t="s">
        <v>124</v>
      </c>
      <c r="F169" s="229"/>
      <c r="G169" s="229"/>
      <c r="H169" s="231"/>
      <c r="I169" s="228" t="s">
        <v>112</v>
      </c>
      <c r="J169" s="229"/>
      <c r="K169" s="230"/>
    </row>
    <row r="170" spans="1:11" ht="42.75" customHeight="1">
      <c r="A170" s="222" t="s">
        <v>125</v>
      </c>
      <c r="B170" s="223"/>
      <c r="C170" s="223"/>
      <c r="D170" s="223"/>
      <c r="E170" s="228" t="s">
        <v>126</v>
      </c>
      <c r="F170" s="229"/>
      <c r="G170" s="229"/>
      <c r="H170" s="231"/>
      <c r="I170" s="228" t="s">
        <v>127</v>
      </c>
      <c r="J170" s="229"/>
      <c r="K170" s="230"/>
    </row>
    <row r="171" spans="1:11" ht="42.75" customHeight="1" thickBot="1">
      <c r="A171" s="208" t="s">
        <v>113</v>
      </c>
      <c r="B171" s="209"/>
      <c r="C171" s="209"/>
      <c r="D171" s="209"/>
      <c r="E171" s="210" t="s">
        <v>150</v>
      </c>
      <c r="F171" s="211"/>
      <c r="G171" s="212"/>
      <c r="H171" s="213"/>
      <c r="I171" s="214" t="s">
        <v>151</v>
      </c>
      <c r="J171" s="215"/>
      <c r="K171" s="216"/>
    </row>
    <row r="172" spans="1:11" ht="24.75" customHeight="1" thickTop="1">
      <c r="A172" s="158"/>
      <c r="B172" s="159"/>
      <c r="C172" s="160"/>
      <c r="D172" s="161"/>
      <c r="E172" s="162"/>
      <c r="F172" s="163"/>
      <c r="G172" s="164"/>
      <c r="H172" s="163"/>
      <c r="I172" s="165"/>
      <c r="J172" s="165"/>
      <c r="K172" s="166"/>
    </row>
  </sheetData>
  <sheetProtection/>
  <mergeCells count="136">
    <mergeCell ref="A1:K1"/>
    <mergeCell ref="F4:H4"/>
    <mergeCell ref="A5:A10"/>
    <mergeCell ref="B5:B10"/>
    <mergeCell ref="C5:C7"/>
    <mergeCell ref="C8:C10"/>
    <mergeCell ref="A11:A16"/>
    <mergeCell ref="B11:B16"/>
    <mergeCell ref="C11:C13"/>
    <mergeCell ref="C14:C16"/>
    <mergeCell ref="A17:A22"/>
    <mergeCell ref="B17:B22"/>
    <mergeCell ref="C17:C19"/>
    <mergeCell ref="C20:C22"/>
    <mergeCell ref="A23:A33"/>
    <mergeCell ref="B23:B27"/>
    <mergeCell ref="C23:C25"/>
    <mergeCell ref="C26:C27"/>
    <mergeCell ref="B28:B33"/>
    <mergeCell ref="C28:C30"/>
    <mergeCell ref="C31:C33"/>
    <mergeCell ref="A34:A40"/>
    <mergeCell ref="B34:B36"/>
    <mergeCell ref="C35:C36"/>
    <mergeCell ref="B37:B40"/>
    <mergeCell ref="C37:C39"/>
    <mergeCell ref="A41:A46"/>
    <mergeCell ref="B41:B46"/>
    <mergeCell ref="C41:C43"/>
    <mergeCell ref="C44:C46"/>
    <mergeCell ref="C63:C65"/>
    <mergeCell ref="C66:C68"/>
    <mergeCell ref="A47:A50"/>
    <mergeCell ref="B47:B50"/>
    <mergeCell ref="C47:C48"/>
    <mergeCell ref="C49:C50"/>
    <mergeCell ref="A51:A56"/>
    <mergeCell ref="B51:B56"/>
    <mergeCell ref="C51:C53"/>
    <mergeCell ref="C54:C56"/>
    <mergeCell ref="C77:C79"/>
    <mergeCell ref="B80:B84"/>
    <mergeCell ref="C80:C82"/>
    <mergeCell ref="C83:C84"/>
    <mergeCell ref="A57:A62"/>
    <mergeCell ref="B57:B62"/>
    <mergeCell ref="C57:C59"/>
    <mergeCell ref="C60:C62"/>
    <mergeCell ref="A63:A68"/>
    <mergeCell ref="B63:B68"/>
    <mergeCell ref="A85:A94"/>
    <mergeCell ref="B85:B90"/>
    <mergeCell ref="C85:C87"/>
    <mergeCell ref="C88:C90"/>
    <mergeCell ref="B91:B94"/>
    <mergeCell ref="A71:K71"/>
    <mergeCell ref="F73:H73"/>
    <mergeCell ref="A74:A84"/>
    <mergeCell ref="B74:B79"/>
    <mergeCell ref="C74:C76"/>
    <mergeCell ref="A96:A99"/>
    <mergeCell ref="B96:B99"/>
    <mergeCell ref="C96:C97"/>
    <mergeCell ref="C98:C99"/>
    <mergeCell ref="A100:A105"/>
    <mergeCell ref="B100:B105"/>
    <mergeCell ref="C100:C102"/>
    <mergeCell ref="C103:C105"/>
    <mergeCell ref="A106:A111"/>
    <mergeCell ref="B106:B111"/>
    <mergeCell ref="C106:C108"/>
    <mergeCell ref="C109:C111"/>
    <mergeCell ref="A112:A117"/>
    <mergeCell ref="B112:B117"/>
    <mergeCell ref="C112:C114"/>
    <mergeCell ref="C115:C117"/>
    <mergeCell ref="A118:A122"/>
    <mergeCell ref="B118:B122"/>
    <mergeCell ref="C118:C120"/>
    <mergeCell ref="C121:C122"/>
    <mergeCell ref="A123:A126"/>
    <mergeCell ref="B123:B126"/>
    <mergeCell ref="C123:C124"/>
    <mergeCell ref="C125:C126"/>
    <mergeCell ref="B127:B131"/>
    <mergeCell ref="C127:C129"/>
    <mergeCell ref="C130:C131"/>
    <mergeCell ref="B132:B137"/>
    <mergeCell ref="C132:C134"/>
    <mergeCell ref="C135:C137"/>
    <mergeCell ref="A139:K139"/>
    <mergeCell ref="A142:K142"/>
    <mergeCell ref="F144:H144"/>
    <mergeCell ref="A145:A149"/>
    <mergeCell ref="B145:B149"/>
    <mergeCell ref="C145:C147"/>
    <mergeCell ref="C148:C149"/>
    <mergeCell ref="A150:A151"/>
    <mergeCell ref="B150:B151"/>
    <mergeCell ref="A152:A154"/>
    <mergeCell ref="B152:B154"/>
    <mergeCell ref="C153:C154"/>
    <mergeCell ref="A155:A159"/>
    <mergeCell ref="B155:B159"/>
    <mergeCell ref="C155:C156"/>
    <mergeCell ref="C157:C159"/>
    <mergeCell ref="E166:H166"/>
    <mergeCell ref="I166:K166"/>
    <mergeCell ref="E167:H167"/>
    <mergeCell ref="I167:K167"/>
    <mergeCell ref="A162:D162"/>
    <mergeCell ref="E162:H162"/>
    <mergeCell ref="I162:K162"/>
    <mergeCell ref="A163:D163"/>
    <mergeCell ref="E163:H163"/>
    <mergeCell ref="I163:K163"/>
    <mergeCell ref="I169:K169"/>
    <mergeCell ref="A170:D170"/>
    <mergeCell ref="E170:H170"/>
    <mergeCell ref="I170:K170"/>
    <mergeCell ref="A164:D165"/>
    <mergeCell ref="E164:H164"/>
    <mergeCell ref="I164:K164"/>
    <mergeCell ref="E165:H165"/>
    <mergeCell ref="I165:K165"/>
    <mergeCell ref="A166:D167"/>
    <mergeCell ref="C93:C95"/>
    <mergeCell ref="A171:D171"/>
    <mergeCell ref="E171:H171"/>
    <mergeCell ref="I171:K171"/>
    <mergeCell ref="C91:C92"/>
    <mergeCell ref="A127:A137"/>
    <mergeCell ref="A168:D169"/>
    <mergeCell ref="E168:H168"/>
    <mergeCell ref="I168:K168"/>
    <mergeCell ref="E169:H169"/>
  </mergeCells>
  <printOptions horizontalCentered="1"/>
  <pageMargins left="0" right="0" top="0.3937007874015748" bottom="0" header="0" footer="0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5"/>
  <sheetViews>
    <sheetView zoomScale="84" zoomScaleNormal="84" zoomScalePageLayoutView="0" workbookViewId="0" topLeftCell="B1">
      <selection activeCell="T34" sqref="T34"/>
    </sheetView>
  </sheetViews>
  <sheetFormatPr defaultColWidth="9.00390625" defaultRowHeight="13.5"/>
  <cols>
    <col min="1" max="1" width="2.50390625" style="0" hidden="1" customWidth="1"/>
    <col min="2" max="2" width="16.875" style="0" bestFit="1" customWidth="1"/>
    <col min="3" max="3" width="2.50390625" style="0" bestFit="1" customWidth="1"/>
    <col min="4" max="4" width="3.375" style="0" bestFit="1" customWidth="1"/>
    <col min="5" max="5" width="3.50390625" style="0" bestFit="1" customWidth="1"/>
    <col min="6" max="6" width="2.50390625" style="0" bestFit="1" customWidth="1"/>
    <col min="7" max="7" width="3.375" style="0" bestFit="1" customWidth="1"/>
    <col min="8" max="8" width="3.50390625" style="0" bestFit="1" customWidth="1"/>
    <col min="9" max="9" width="2.50390625" style="0" bestFit="1" customWidth="1"/>
    <col min="10" max="10" width="3.375" style="0" bestFit="1" customWidth="1"/>
    <col min="11" max="11" width="2.75390625" style="0" customWidth="1"/>
    <col min="12" max="12" width="2.50390625" style="0" bestFit="1" customWidth="1"/>
    <col min="13" max="13" width="3.375" style="0" bestFit="1" customWidth="1"/>
    <col min="14" max="14" width="3.50390625" style="0" bestFit="1" customWidth="1"/>
    <col min="15" max="15" width="2.50390625" style="0" bestFit="1" customWidth="1"/>
    <col min="16" max="16" width="3.375" style="0" bestFit="1" customWidth="1"/>
    <col min="17" max="17" width="3.50390625" style="0" bestFit="1" customWidth="1"/>
    <col min="18" max="38" width="2.875" style="0" customWidth="1"/>
    <col min="39" max="50" width="2.875" style="0" hidden="1" customWidth="1"/>
    <col min="51" max="59" width="5.25390625" style="0" customWidth="1"/>
  </cols>
  <sheetData>
    <row r="1" spans="1:62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  <c r="BF1" s="27"/>
      <c r="BG1" s="27"/>
      <c r="BH1" s="27"/>
      <c r="BI1" s="27"/>
      <c r="BJ1" s="29"/>
    </row>
    <row r="2" spans="1:62" ht="17.25">
      <c r="A2" s="27"/>
      <c r="B2" s="27"/>
      <c r="C2" s="322" t="s">
        <v>158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79"/>
      <c r="AW2" s="79"/>
      <c r="AX2" s="79"/>
      <c r="AY2" s="30"/>
      <c r="AZ2" s="314">
        <v>45375</v>
      </c>
      <c r="BA2" s="315"/>
      <c r="BB2" s="315"/>
      <c r="BC2" s="315"/>
      <c r="BD2" s="315"/>
      <c r="BE2" s="315"/>
      <c r="BF2" s="315"/>
      <c r="BG2" s="315"/>
      <c r="BH2" s="27"/>
      <c r="BI2" s="27"/>
      <c r="BJ2" s="29"/>
    </row>
    <row r="3" spans="1:62" ht="13.5" customHeight="1">
      <c r="A3" s="27"/>
      <c r="B3" s="272" t="s">
        <v>161</v>
      </c>
      <c r="C3" s="307" t="str">
        <f>B5</f>
        <v>阿南SFC</v>
      </c>
      <c r="D3" s="307"/>
      <c r="E3" s="307"/>
      <c r="F3" s="307" t="str">
        <f>B7</f>
        <v>プレフ</v>
      </c>
      <c r="G3" s="307"/>
      <c r="H3" s="307"/>
      <c r="I3" s="316" t="str">
        <f>B9</f>
        <v>T.C.O.SC</v>
      </c>
      <c r="J3" s="316"/>
      <c r="K3" s="316"/>
      <c r="L3" s="307" t="str">
        <f>B11</f>
        <v>鳴門クラブ</v>
      </c>
      <c r="M3" s="307"/>
      <c r="N3" s="307"/>
      <c r="O3" s="316" t="str">
        <f>B13</f>
        <v>RED　OLD</v>
      </c>
      <c r="P3" s="316"/>
      <c r="Q3" s="316"/>
      <c r="R3" s="316" t="str">
        <f>B15</f>
        <v>津田FC</v>
      </c>
      <c r="S3" s="316"/>
      <c r="T3" s="316"/>
      <c r="U3" s="316" t="str">
        <f>B17</f>
        <v>Z団</v>
      </c>
      <c r="V3" s="316"/>
      <c r="W3" s="316"/>
      <c r="X3" s="316" t="str">
        <f>B19</f>
        <v>SCR＠H+</v>
      </c>
      <c r="Y3" s="316"/>
      <c r="Z3" s="316"/>
      <c r="AA3" s="316" t="str">
        <f>B21</f>
        <v>石井シニアフットボールクラブ</v>
      </c>
      <c r="AB3" s="316"/>
      <c r="AC3" s="316"/>
      <c r="AD3" s="307" t="str">
        <f>B23</f>
        <v>阿波ＦＣ</v>
      </c>
      <c r="AE3" s="307"/>
      <c r="AF3" s="307"/>
      <c r="AG3" s="307" t="str">
        <f>B25</f>
        <v>鳴門RESORT</v>
      </c>
      <c r="AH3" s="307"/>
      <c r="AI3" s="307"/>
      <c r="AJ3" s="323" t="str">
        <f>B27</f>
        <v>徳島SFC５０</v>
      </c>
      <c r="AK3" s="323"/>
      <c r="AL3" s="323"/>
      <c r="AM3" s="307" t="s">
        <v>39</v>
      </c>
      <c r="AN3" s="307"/>
      <c r="AO3" s="307"/>
      <c r="AP3" s="307" t="s">
        <v>39</v>
      </c>
      <c r="AQ3" s="307"/>
      <c r="AR3" s="307"/>
      <c r="AS3" s="307" t="s">
        <v>39</v>
      </c>
      <c r="AT3" s="307"/>
      <c r="AU3" s="307"/>
      <c r="AV3" s="307"/>
      <c r="AW3" s="307"/>
      <c r="AX3" s="307"/>
      <c r="AY3" s="309" t="s">
        <v>40</v>
      </c>
      <c r="AZ3" s="311" t="s">
        <v>41</v>
      </c>
      <c r="BA3" s="312"/>
      <c r="BB3" s="312"/>
      <c r="BC3" s="312" t="s">
        <v>42</v>
      </c>
      <c r="BD3" s="312"/>
      <c r="BE3" s="313"/>
      <c r="BF3" s="298" t="s">
        <v>43</v>
      </c>
      <c r="BG3" s="299" t="s">
        <v>67</v>
      </c>
      <c r="BH3" s="27"/>
      <c r="BI3" s="27"/>
      <c r="BJ3" s="29">
        <v>0</v>
      </c>
    </row>
    <row r="4" spans="1:62" ht="13.5" customHeight="1">
      <c r="A4" s="27"/>
      <c r="B4" s="273"/>
      <c r="C4" s="308"/>
      <c r="D4" s="308"/>
      <c r="E4" s="308"/>
      <c r="F4" s="308"/>
      <c r="G4" s="308"/>
      <c r="H4" s="308"/>
      <c r="I4" s="317"/>
      <c r="J4" s="317"/>
      <c r="K4" s="317"/>
      <c r="L4" s="308"/>
      <c r="M4" s="308"/>
      <c r="N4" s="308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08"/>
      <c r="AE4" s="308"/>
      <c r="AF4" s="308"/>
      <c r="AG4" s="308"/>
      <c r="AH4" s="308"/>
      <c r="AI4" s="308"/>
      <c r="AJ4" s="324"/>
      <c r="AK4" s="324"/>
      <c r="AL4" s="324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10"/>
      <c r="AZ4" s="31" t="s">
        <v>44</v>
      </c>
      <c r="BA4" s="16" t="s">
        <v>45</v>
      </c>
      <c r="BB4" s="16" t="s">
        <v>46</v>
      </c>
      <c r="BC4" s="16" t="s">
        <v>47</v>
      </c>
      <c r="BD4" s="16" t="s">
        <v>48</v>
      </c>
      <c r="BE4" s="32" t="s">
        <v>49</v>
      </c>
      <c r="BF4" s="298"/>
      <c r="BG4" s="300"/>
      <c r="BH4" s="27"/>
      <c r="BI4" s="27"/>
      <c r="BJ4" s="29">
        <v>1</v>
      </c>
    </row>
    <row r="5" spans="1:62" ht="13.5" customHeight="1">
      <c r="A5" s="27"/>
      <c r="B5" s="272" t="s">
        <v>71</v>
      </c>
      <c r="C5" s="301"/>
      <c r="D5" s="302"/>
      <c r="E5" s="303"/>
      <c r="F5" s="167"/>
      <c r="G5" s="49" t="s">
        <v>8</v>
      </c>
      <c r="H5" s="168"/>
      <c r="I5" s="167"/>
      <c r="J5" s="49" t="s">
        <v>8</v>
      </c>
      <c r="K5" s="168"/>
      <c r="L5" s="167"/>
      <c r="M5" s="49" t="s">
        <v>8</v>
      </c>
      <c r="N5" s="168"/>
      <c r="O5" s="167"/>
      <c r="P5" s="49" t="s">
        <v>8</v>
      </c>
      <c r="Q5" s="168"/>
      <c r="R5" s="167"/>
      <c r="S5" s="49" t="s">
        <v>8</v>
      </c>
      <c r="T5" s="168"/>
      <c r="U5" s="167"/>
      <c r="V5" s="49" t="s">
        <v>8</v>
      </c>
      <c r="W5" s="168"/>
      <c r="X5" s="167"/>
      <c r="Y5" s="49" t="s">
        <v>8</v>
      </c>
      <c r="Z5" s="168"/>
      <c r="AA5" s="167"/>
      <c r="AB5" s="49" t="s">
        <v>8</v>
      </c>
      <c r="AC5" s="168"/>
      <c r="AD5" s="34"/>
      <c r="AE5" s="35" t="s">
        <v>8</v>
      </c>
      <c r="AF5" s="36"/>
      <c r="AG5" s="87"/>
      <c r="AH5" s="35" t="s">
        <v>8</v>
      </c>
      <c r="AI5" s="89"/>
      <c r="AJ5" s="172"/>
      <c r="AK5" s="173" t="s">
        <v>8</v>
      </c>
      <c r="AL5" s="174"/>
      <c r="AM5" s="87"/>
      <c r="AN5" s="35" t="s">
        <v>8</v>
      </c>
      <c r="AO5" s="89"/>
      <c r="AP5" s="87"/>
      <c r="AQ5" s="35" t="s">
        <v>8</v>
      </c>
      <c r="AR5" s="89"/>
      <c r="AS5" s="34"/>
      <c r="AT5" s="35" t="s">
        <v>8</v>
      </c>
      <c r="AU5" s="36"/>
      <c r="AV5" s="34"/>
      <c r="AW5" s="35" t="s">
        <v>8</v>
      </c>
      <c r="AX5" s="38"/>
      <c r="AY5" s="286">
        <f>AZ5+BA5+BB5</f>
        <v>0</v>
      </c>
      <c r="AZ5" s="288"/>
      <c r="BA5" s="272"/>
      <c r="BB5" s="272"/>
      <c r="BC5" s="272">
        <f>+C5+F5+I5+L5+O5+R5+U5+X5+AA5+AD5+AG5+AJ5+AM5+AV5+AP5+AS5</f>
        <v>0</v>
      </c>
      <c r="BD5" s="272">
        <f>+E5+H5+K5+N5+Q5+T5+W5+Z5+AC5+AF5+AI5+AL5+AO5+AX5+AR5+AU5</f>
        <v>0</v>
      </c>
      <c r="BE5" s="274">
        <f>+BC5-BD5</f>
        <v>0</v>
      </c>
      <c r="BF5" s="276">
        <f>+(AZ5*3)+(BA5*1)</f>
        <v>0</v>
      </c>
      <c r="BG5" s="278"/>
      <c r="BH5" s="270"/>
      <c r="BI5" s="271"/>
      <c r="BJ5" s="29">
        <v>2</v>
      </c>
    </row>
    <row r="6" spans="1:62" ht="13.5" customHeight="1">
      <c r="A6" s="27"/>
      <c r="B6" s="273"/>
      <c r="C6" s="304"/>
      <c r="D6" s="305"/>
      <c r="E6" s="306"/>
      <c r="F6" s="83"/>
      <c r="G6" s="84"/>
      <c r="H6" s="85"/>
      <c r="I6" s="83"/>
      <c r="J6" s="84"/>
      <c r="K6" s="85"/>
      <c r="L6" s="83"/>
      <c r="M6" s="84"/>
      <c r="N6" s="85"/>
      <c r="O6" s="83"/>
      <c r="P6" s="84"/>
      <c r="Q6" s="85"/>
      <c r="R6" s="83"/>
      <c r="S6" s="84"/>
      <c r="T6" s="85"/>
      <c r="U6" s="83"/>
      <c r="V6" s="84"/>
      <c r="W6" s="85"/>
      <c r="X6" s="83"/>
      <c r="Y6" s="84"/>
      <c r="Z6" s="85"/>
      <c r="AA6" s="83"/>
      <c r="AB6" s="84"/>
      <c r="AC6" s="85"/>
      <c r="AD6" s="40"/>
      <c r="AE6" s="14"/>
      <c r="AF6" s="41"/>
      <c r="AG6" s="83"/>
      <c r="AH6" s="14"/>
      <c r="AI6" s="85"/>
      <c r="AJ6" s="175"/>
      <c r="AK6" s="176"/>
      <c r="AL6" s="177"/>
      <c r="AM6" s="83"/>
      <c r="AN6" s="14"/>
      <c r="AO6" s="85"/>
      <c r="AP6" s="83"/>
      <c r="AQ6" s="14"/>
      <c r="AR6" s="85"/>
      <c r="AS6" s="40"/>
      <c r="AT6" s="14"/>
      <c r="AU6" s="41"/>
      <c r="AV6" s="40"/>
      <c r="AW6" s="14"/>
      <c r="AX6" s="41"/>
      <c r="AY6" s="287"/>
      <c r="AZ6" s="289"/>
      <c r="BA6" s="273"/>
      <c r="BB6" s="273"/>
      <c r="BC6" s="273"/>
      <c r="BD6" s="273"/>
      <c r="BE6" s="275"/>
      <c r="BF6" s="277"/>
      <c r="BG6" s="279"/>
      <c r="BH6" s="270"/>
      <c r="BI6" s="271"/>
      <c r="BJ6" s="29">
        <v>3</v>
      </c>
    </row>
    <row r="7" spans="1:62" ht="13.5" customHeight="1">
      <c r="A7" s="27"/>
      <c r="B7" s="272" t="s">
        <v>63</v>
      </c>
      <c r="C7" s="167"/>
      <c r="D7" s="49" t="s">
        <v>8</v>
      </c>
      <c r="E7" s="168"/>
      <c r="F7" s="290"/>
      <c r="G7" s="291"/>
      <c r="H7" s="292"/>
      <c r="I7" s="167"/>
      <c r="J7" s="49" t="s">
        <v>8</v>
      </c>
      <c r="K7" s="168"/>
      <c r="L7" s="167"/>
      <c r="M7" s="49" t="s">
        <v>8</v>
      </c>
      <c r="N7" s="168"/>
      <c r="O7" s="167"/>
      <c r="P7" s="49" t="s">
        <v>8</v>
      </c>
      <c r="Q7" s="168"/>
      <c r="R7" s="167"/>
      <c r="S7" s="49" t="s">
        <v>8</v>
      </c>
      <c r="T7" s="168"/>
      <c r="U7" s="167"/>
      <c r="V7" s="49" t="s">
        <v>8</v>
      </c>
      <c r="W7" s="168"/>
      <c r="X7" s="167"/>
      <c r="Y7" s="49" t="s">
        <v>8</v>
      </c>
      <c r="Z7" s="168"/>
      <c r="AA7" s="167"/>
      <c r="AB7" s="49" t="s">
        <v>8</v>
      </c>
      <c r="AC7" s="168"/>
      <c r="AD7" s="34"/>
      <c r="AE7" s="35" t="s">
        <v>8</v>
      </c>
      <c r="AF7" s="36"/>
      <c r="AG7" s="87"/>
      <c r="AH7" s="35" t="s">
        <v>8</v>
      </c>
      <c r="AI7" s="89"/>
      <c r="AJ7" s="172"/>
      <c r="AK7" s="173" t="s">
        <v>8</v>
      </c>
      <c r="AL7" s="174"/>
      <c r="AM7" s="87"/>
      <c r="AN7" s="35" t="s">
        <v>8</v>
      </c>
      <c r="AO7" s="89"/>
      <c r="AP7" s="87"/>
      <c r="AQ7" s="35" t="s">
        <v>8</v>
      </c>
      <c r="AR7" s="89"/>
      <c r="AS7" s="34"/>
      <c r="AT7" s="35" t="s">
        <v>8</v>
      </c>
      <c r="AU7" s="36"/>
      <c r="AV7" s="37"/>
      <c r="AW7" s="35" t="s">
        <v>8</v>
      </c>
      <c r="AX7" s="38"/>
      <c r="AY7" s="286">
        <f>AZ7+BA7+BB7</f>
        <v>0</v>
      </c>
      <c r="AZ7" s="288"/>
      <c r="BA7" s="272"/>
      <c r="BB7" s="272"/>
      <c r="BC7" s="272">
        <f>+C7+F7+I7+L7+O7+R7+U7+X7+AA7+AD7+AG7+AJ7+AM7+AV7+AP7+AS7</f>
        <v>0</v>
      </c>
      <c r="BD7" s="272">
        <f>+E7+H7+K7+N7+Q7+T7+W7+Z7+AC7+AF7+AI7+AL7+AO7+AX7+AR7+AU7</f>
        <v>0</v>
      </c>
      <c r="BE7" s="274">
        <f>+BC7-BD7</f>
        <v>0</v>
      </c>
      <c r="BF7" s="276">
        <f>+(AZ7*3)+(BA7*1)</f>
        <v>0</v>
      </c>
      <c r="BG7" s="278"/>
      <c r="BH7" s="270"/>
      <c r="BI7" s="271"/>
      <c r="BJ7" s="29">
        <v>4</v>
      </c>
    </row>
    <row r="8" spans="1:62" ht="13.5" customHeight="1">
      <c r="A8" s="27"/>
      <c r="B8" s="273"/>
      <c r="C8" s="83"/>
      <c r="D8" s="84"/>
      <c r="E8" s="85"/>
      <c r="F8" s="293"/>
      <c r="G8" s="294"/>
      <c r="H8" s="29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40"/>
      <c r="AE8" s="14"/>
      <c r="AF8" s="41"/>
      <c r="AG8" s="83"/>
      <c r="AH8" s="14"/>
      <c r="AI8" s="85"/>
      <c r="AJ8" s="175"/>
      <c r="AK8" s="176"/>
      <c r="AL8" s="177"/>
      <c r="AM8" s="83"/>
      <c r="AN8" s="14"/>
      <c r="AO8" s="85"/>
      <c r="AP8" s="83"/>
      <c r="AQ8" s="14"/>
      <c r="AR8" s="85"/>
      <c r="AS8" s="40"/>
      <c r="AT8" s="14"/>
      <c r="AU8" s="41"/>
      <c r="AV8" s="14"/>
      <c r="AW8" s="14"/>
      <c r="AX8" s="14"/>
      <c r="AY8" s="287"/>
      <c r="AZ8" s="289"/>
      <c r="BA8" s="273"/>
      <c r="BB8" s="273"/>
      <c r="BC8" s="273"/>
      <c r="BD8" s="273"/>
      <c r="BE8" s="275"/>
      <c r="BF8" s="277"/>
      <c r="BG8" s="279"/>
      <c r="BH8" s="270"/>
      <c r="BI8" s="271"/>
      <c r="BJ8" s="29">
        <v>5</v>
      </c>
    </row>
    <row r="9" spans="1:62" ht="13.5" customHeight="1">
      <c r="A9" s="27"/>
      <c r="B9" s="272" t="s">
        <v>74</v>
      </c>
      <c r="C9" s="167"/>
      <c r="D9" s="49" t="s">
        <v>8</v>
      </c>
      <c r="E9" s="168"/>
      <c r="F9" s="167"/>
      <c r="G9" s="49" t="s">
        <v>8</v>
      </c>
      <c r="H9" s="168"/>
      <c r="I9" s="290"/>
      <c r="J9" s="291"/>
      <c r="K9" s="292"/>
      <c r="L9" s="167"/>
      <c r="M9" s="49" t="s">
        <v>8</v>
      </c>
      <c r="N9" s="168"/>
      <c r="O9" s="167"/>
      <c r="P9" s="49" t="s">
        <v>8</v>
      </c>
      <c r="Q9" s="168"/>
      <c r="R9" s="167"/>
      <c r="S9" s="49" t="s">
        <v>8</v>
      </c>
      <c r="T9" s="168"/>
      <c r="U9" s="167"/>
      <c r="V9" s="49" t="s">
        <v>8</v>
      </c>
      <c r="W9" s="168"/>
      <c r="X9" s="167"/>
      <c r="Y9" s="49" t="s">
        <v>8</v>
      </c>
      <c r="Z9" s="168"/>
      <c r="AA9" s="167"/>
      <c r="AB9" s="49" t="s">
        <v>8</v>
      </c>
      <c r="AC9" s="168"/>
      <c r="AD9" s="34"/>
      <c r="AE9" s="35" t="s">
        <v>8</v>
      </c>
      <c r="AF9" s="36"/>
      <c r="AG9" s="87"/>
      <c r="AH9" s="35" t="s">
        <v>8</v>
      </c>
      <c r="AI9" s="89"/>
      <c r="AJ9" s="172"/>
      <c r="AK9" s="173" t="s">
        <v>8</v>
      </c>
      <c r="AL9" s="174"/>
      <c r="AM9" s="87"/>
      <c r="AN9" s="35" t="s">
        <v>8</v>
      </c>
      <c r="AO9" s="89"/>
      <c r="AP9" s="87"/>
      <c r="AQ9" s="35" t="s">
        <v>8</v>
      </c>
      <c r="AR9" s="89"/>
      <c r="AS9" s="34"/>
      <c r="AT9" s="35" t="s">
        <v>8</v>
      </c>
      <c r="AU9" s="36"/>
      <c r="AV9" s="37"/>
      <c r="AW9" s="35" t="s">
        <v>51</v>
      </c>
      <c r="AX9" s="38"/>
      <c r="AY9" s="286">
        <f>AZ9+BA9+BB9</f>
        <v>0</v>
      </c>
      <c r="AZ9" s="288"/>
      <c r="BA9" s="272"/>
      <c r="BB9" s="272"/>
      <c r="BC9" s="272">
        <f>+C9+F9+I9+L9+O9+R9+U9+X9+AA9+AD9+AG9+AJ9+AM9+AV9+AP9+AS9</f>
        <v>0</v>
      </c>
      <c r="BD9" s="272">
        <f>+E9+H9+K9+N9+Q9+T9+W9+Z9+AC9+AF9+AI9+AL9+AO9+AX9+AR9+AU9</f>
        <v>0</v>
      </c>
      <c r="BE9" s="274">
        <f>+BC9-BD9</f>
        <v>0</v>
      </c>
      <c r="BF9" s="276">
        <f>+(AZ9*3)+(BA9*1)</f>
        <v>0</v>
      </c>
      <c r="BG9" s="278"/>
      <c r="BH9" s="270"/>
      <c r="BI9" s="271"/>
      <c r="BJ9" s="29">
        <v>6</v>
      </c>
    </row>
    <row r="10" spans="1:62" ht="13.5" customHeight="1">
      <c r="A10" s="27"/>
      <c r="B10" s="273"/>
      <c r="C10" s="83"/>
      <c r="D10" s="84"/>
      <c r="E10" s="85"/>
      <c r="F10" s="83"/>
      <c r="G10" s="84"/>
      <c r="H10" s="85"/>
      <c r="I10" s="293"/>
      <c r="J10" s="294"/>
      <c r="K10" s="295"/>
      <c r="L10" s="83"/>
      <c r="M10" s="84"/>
      <c r="N10" s="85"/>
      <c r="O10" s="83"/>
      <c r="P10" s="84"/>
      <c r="Q10" s="85"/>
      <c r="R10" s="83"/>
      <c r="S10" s="84"/>
      <c r="T10" s="85"/>
      <c r="U10" s="83"/>
      <c r="V10" s="84"/>
      <c r="W10" s="85"/>
      <c r="X10" s="83"/>
      <c r="Y10" s="84"/>
      <c r="Z10" s="85"/>
      <c r="AA10" s="83"/>
      <c r="AB10" s="84"/>
      <c r="AC10" s="85"/>
      <c r="AD10" s="40"/>
      <c r="AE10" s="14"/>
      <c r="AF10" s="41"/>
      <c r="AG10" s="83"/>
      <c r="AH10" s="14"/>
      <c r="AI10" s="85"/>
      <c r="AJ10" s="175"/>
      <c r="AK10" s="176"/>
      <c r="AL10" s="177"/>
      <c r="AM10" s="83"/>
      <c r="AN10" s="14"/>
      <c r="AO10" s="85"/>
      <c r="AP10" s="83"/>
      <c r="AQ10" s="14"/>
      <c r="AR10" s="85"/>
      <c r="AS10" s="40"/>
      <c r="AT10" s="14"/>
      <c r="AU10" s="41"/>
      <c r="AV10" s="40"/>
      <c r="AW10" s="14"/>
      <c r="AX10" s="41"/>
      <c r="AY10" s="287"/>
      <c r="AZ10" s="289"/>
      <c r="BA10" s="273"/>
      <c r="BB10" s="273"/>
      <c r="BC10" s="273"/>
      <c r="BD10" s="273"/>
      <c r="BE10" s="275"/>
      <c r="BF10" s="277"/>
      <c r="BG10" s="279"/>
      <c r="BH10" s="270"/>
      <c r="BI10" s="271"/>
      <c r="BJ10" s="29">
        <v>7</v>
      </c>
    </row>
    <row r="11" spans="1:62" ht="13.5" customHeight="1">
      <c r="A11" s="27"/>
      <c r="B11" s="272" t="s">
        <v>36</v>
      </c>
      <c r="C11" s="167"/>
      <c r="D11" s="49" t="s">
        <v>8</v>
      </c>
      <c r="E11" s="168"/>
      <c r="F11" s="167"/>
      <c r="G11" s="49" t="s">
        <v>8</v>
      </c>
      <c r="H11" s="168"/>
      <c r="I11" s="167"/>
      <c r="J11" s="49" t="s">
        <v>8</v>
      </c>
      <c r="K11" s="168"/>
      <c r="L11" s="290"/>
      <c r="M11" s="291"/>
      <c r="N11" s="292"/>
      <c r="O11" s="167"/>
      <c r="P11" s="49" t="s">
        <v>8</v>
      </c>
      <c r="Q11" s="168"/>
      <c r="R11" s="167"/>
      <c r="S11" s="49" t="s">
        <v>8</v>
      </c>
      <c r="T11" s="168"/>
      <c r="U11" s="167"/>
      <c r="V11" s="49" t="s">
        <v>8</v>
      </c>
      <c r="W11" s="168"/>
      <c r="X11" s="167"/>
      <c r="Y11" s="49" t="s">
        <v>8</v>
      </c>
      <c r="Z11" s="168"/>
      <c r="AA11" s="167"/>
      <c r="AB11" s="49" t="s">
        <v>8</v>
      </c>
      <c r="AC11" s="168"/>
      <c r="AD11" s="34"/>
      <c r="AE11" s="35" t="s">
        <v>8</v>
      </c>
      <c r="AF11" s="36"/>
      <c r="AG11" s="87"/>
      <c r="AH11" s="35" t="s">
        <v>8</v>
      </c>
      <c r="AI11" s="89"/>
      <c r="AJ11" s="172"/>
      <c r="AK11" s="173" t="s">
        <v>8</v>
      </c>
      <c r="AL11" s="174"/>
      <c r="AM11" s="87"/>
      <c r="AN11" s="35" t="s">
        <v>8</v>
      </c>
      <c r="AO11" s="89"/>
      <c r="AP11" s="87"/>
      <c r="AQ11" s="35" t="s">
        <v>8</v>
      </c>
      <c r="AR11" s="89"/>
      <c r="AS11" s="34"/>
      <c r="AT11" s="35" t="s">
        <v>8</v>
      </c>
      <c r="AU11" s="36"/>
      <c r="AV11" s="37"/>
      <c r="AW11" s="35" t="s">
        <v>50</v>
      </c>
      <c r="AX11" s="38"/>
      <c r="AY11" s="286">
        <f>AZ11+BA11+BB11</f>
        <v>0</v>
      </c>
      <c r="AZ11" s="288"/>
      <c r="BA11" s="272"/>
      <c r="BB11" s="272"/>
      <c r="BC11" s="272">
        <f>+C11+F11+I11+L11+O11+R11+U11+X11+AA11+AD11+AG11+AJ11+AM11+AV11+AP11+AS11</f>
        <v>0</v>
      </c>
      <c r="BD11" s="272">
        <f>+E11+H11+K11+N11+Q11+T11+W11+Z11+AC11+AF11+AI11+AL11+AO11+AX11+AR11+AU11</f>
        <v>0</v>
      </c>
      <c r="BE11" s="274">
        <f>+BC11-BD11</f>
        <v>0</v>
      </c>
      <c r="BF11" s="276">
        <f>+(AZ11*3)+(BA11*1)</f>
        <v>0</v>
      </c>
      <c r="BG11" s="278"/>
      <c r="BH11" s="270"/>
      <c r="BI11" s="271"/>
      <c r="BJ11" s="29">
        <v>8</v>
      </c>
    </row>
    <row r="12" spans="1:62" ht="13.5" customHeight="1">
      <c r="A12" s="27"/>
      <c r="B12" s="273"/>
      <c r="C12" s="83"/>
      <c r="D12" s="84"/>
      <c r="E12" s="85"/>
      <c r="F12" s="83"/>
      <c r="G12" s="84"/>
      <c r="H12" s="85"/>
      <c r="I12" s="83"/>
      <c r="J12" s="84"/>
      <c r="K12" s="85"/>
      <c r="L12" s="293"/>
      <c r="M12" s="294"/>
      <c r="N12" s="295"/>
      <c r="O12" s="83"/>
      <c r="P12" s="84"/>
      <c r="Q12" s="85"/>
      <c r="R12" s="83"/>
      <c r="S12" s="84"/>
      <c r="T12" s="85"/>
      <c r="U12" s="83"/>
      <c r="V12" s="84"/>
      <c r="W12" s="85"/>
      <c r="X12" s="83"/>
      <c r="Y12" s="84"/>
      <c r="Z12" s="85"/>
      <c r="AA12" s="83"/>
      <c r="AB12" s="84"/>
      <c r="AC12" s="85"/>
      <c r="AD12" s="40"/>
      <c r="AE12" s="14"/>
      <c r="AF12" s="41"/>
      <c r="AG12" s="83"/>
      <c r="AH12" s="14"/>
      <c r="AI12" s="85"/>
      <c r="AJ12" s="175"/>
      <c r="AK12" s="176"/>
      <c r="AL12" s="177"/>
      <c r="AM12" s="83"/>
      <c r="AN12" s="14"/>
      <c r="AO12" s="85"/>
      <c r="AP12" s="83"/>
      <c r="AQ12" s="14"/>
      <c r="AR12" s="85"/>
      <c r="AS12" s="40"/>
      <c r="AT12" s="14"/>
      <c r="AU12" s="41"/>
      <c r="AV12" s="14"/>
      <c r="AW12" s="14"/>
      <c r="AX12" s="14"/>
      <c r="AY12" s="287"/>
      <c r="AZ12" s="289"/>
      <c r="BA12" s="273"/>
      <c r="BB12" s="273"/>
      <c r="BC12" s="273"/>
      <c r="BD12" s="273"/>
      <c r="BE12" s="275"/>
      <c r="BF12" s="277"/>
      <c r="BG12" s="279"/>
      <c r="BH12" s="270"/>
      <c r="BI12" s="271"/>
      <c r="BJ12" s="29">
        <v>9</v>
      </c>
    </row>
    <row r="13" spans="1:62" ht="13.5" customHeight="1">
      <c r="A13" s="27"/>
      <c r="B13" s="272" t="s">
        <v>72</v>
      </c>
      <c r="C13" s="167"/>
      <c r="D13" s="49" t="s">
        <v>8</v>
      </c>
      <c r="E13" s="168"/>
      <c r="F13" s="167"/>
      <c r="G13" s="49" t="s">
        <v>8</v>
      </c>
      <c r="H13" s="168"/>
      <c r="I13" s="167"/>
      <c r="J13" s="49" t="s">
        <v>8</v>
      </c>
      <c r="K13" s="168"/>
      <c r="L13" s="167"/>
      <c r="M13" s="49" t="s">
        <v>8</v>
      </c>
      <c r="N13" s="168"/>
      <c r="O13" s="290"/>
      <c r="P13" s="291"/>
      <c r="Q13" s="292"/>
      <c r="R13" s="167"/>
      <c r="S13" s="49" t="s">
        <v>8</v>
      </c>
      <c r="T13" s="168"/>
      <c r="U13" s="167"/>
      <c r="V13" s="49" t="s">
        <v>8</v>
      </c>
      <c r="W13" s="168"/>
      <c r="X13" s="167"/>
      <c r="Y13" s="49" t="s">
        <v>8</v>
      </c>
      <c r="Z13" s="168"/>
      <c r="AA13" s="167"/>
      <c r="AB13" s="49" t="s">
        <v>8</v>
      </c>
      <c r="AC13" s="168"/>
      <c r="AD13" s="34"/>
      <c r="AE13" s="35" t="s">
        <v>8</v>
      </c>
      <c r="AF13" s="36"/>
      <c r="AG13" s="87"/>
      <c r="AH13" s="35" t="s">
        <v>8</v>
      </c>
      <c r="AI13" s="89"/>
      <c r="AJ13" s="172"/>
      <c r="AK13" s="173" t="s">
        <v>8</v>
      </c>
      <c r="AL13" s="174"/>
      <c r="AM13" s="87"/>
      <c r="AN13" s="35" t="s">
        <v>8</v>
      </c>
      <c r="AO13" s="89"/>
      <c r="AP13" s="87"/>
      <c r="AQ13" s="35" t="s">
        <v>8</v>
      </c>
      <c r="AR13" s="89"/>
      <c r="AS13" s="34"/>
      <c r="AT13" s="35" t="s">
        <v>8</v>
      </c>
      <c r="AU13" s="36"/>
      <c r="AV13" s="34"/>
      <c r="AW13" s="35" t="s">
        <v>51</v>
      </c>
      <c r="AX13" s="38"/>
      <c r="AY13" s="286">
        <f>AZ13+BA13+BB13</f>
        <v>0</v>
      </c>
      <c r="AZ13" s="288"/>
      <c r="BA13" s="272"/>
      <c r="BB13" s="272"/>
      <c r="BC13" s="272">
        <f>+C13+F13+I13+L13+O13+R13+U13+X13+AA13+AD13+AG13+AJ13+AM13+AV13+AP13+AS13</f>
        <v>0</v>
      </c>
      <c r="BD13" s="272">
        <f>+E13+H13+K13+N13+Q13+T13+W13+Z13+AC13+AF13+AI13+AL13+AO13+AX13+AR13+AU13</f>
        <v>0</v>
      </c>
      <c r="BE13" s="274">
        <f>+BC13-BD13</f>
        <v>0</v>
      </c>
      <c r="BF13" s="276">
        <f>+(AZ13*3)+(BA13*1)</f>
        <v>0</v>
      </c>
      <c r="BG13" s="278"/>
      <c r="BH13" s="270"/>
      <c r="BI13" s="271"/>
      <c r="BJ13" s="29">
        <v>10</v>
      </c>
    </row>
    <row r="14" spans="1:62" ht="13.5" customHeight="1">
      <c r="A14" s="27"/>
      <c r="B14" s="273"/>
      <c r="C14" s="83"/>
      <c r="D14" s="84"/>
      <c r="E14" s="85"/>
      <c r="F14" s="83"/>
      <c r="G14" s="84"/>
      <c r="H14" s="85"/>
      <c r="I14" s="83"/>
      <c r="J14" s="84"/>
      <c r="K14" s="85"/>
      <c r="L14" s="83"/>
      <c r="M14" s="84"/>
      <c r="N14" s="85"/>
      <c r="O14" s="293"/>
      <c r="P14" s="294"/>
      <c r="Q14" s="295"/>
      <c r="R14" s="83"/>
      <c r="S14" s="84"/>
      <c r="T14" s="85"/>
      <c r="U14" s="83"/>
      <c r="V14" s="84"/>
      <c r="W14" s="85"/>
      <c r="X14" s="83"/>
      <c r="Y14" s="84"/>
      <c r="Z14" s="85"/>
      <c r="AA14" s="83"/>
      <c r="AB14" s="84"/>
      <c r="AC14" s="85"/>
      <c r="AD14" s="40"/>
      <c r="AE14" s="14"/>
      <c r="AF14" s="41"/>
      <c r="AG14" s="83"/>
      <c r="AH14" s="14"/>
      <c r="AI14" s="85"/>
      <c r="AJ14" s="175"/>
      <c r="AK14" s="176"/>
      <c r="AL14" s="177"/>
      <c r="AM14" s="83"/>
      <c r="AN14" s="14"/>
      <c r="AO14" s="85"/>
      <c r="AP14" s="83"/>
      <c r="AQ14" s="14"/>
      <c r="AR14" s="85"/>
      <c r="AS14" s="40"/>
      <c r="AT14" s="14"/>
      <c r="AU14" s="41"/>
      <c r="AV14" s="14"/>
      <c r="AW14" s="14"/>
      <c r="AX14" s="41"/>
      <c r="AY14" s="287"/>
      <c r="AZ14" s="289"/>
      <c r="BA14" s="273"/>
      <c r="BB14" s="273"/>
      <c r="BC14" s="273"/>
      <c r="BD14" s="273"/>
      <c r="BE14" s="275"/>
      <c r="BF14" s="277"/>
      <c r="BG14" s="279"/>
      <c r="BH14" s="270"/>
      <c r="BI14" s="271"/>
      <c r="BJ14" s="29">
        <v>11</v>
      </c>
    </row>
    <row r="15" spans="1:62" ht="13.5" customHeight="1">
      <c r="A15" s="27"/>
      <c r="B15" s="272" t="s">
        <v>79</v>
      </c>
      <c r="C15" s="167"/>
      <c r="D15" s="49" t="s">
        <v>8</v>
      </c>
      <c r="E15" s="168"/>
      <c r="F15" s="167"/>
      <c r="G15" s="49" t="s">
        <v>8</v>
      </c>
      <c r="H15" s="168"/>
      <c r="I15" s="167"/>
      <c r="J15" s="49" t="s">
        <v>8</v>
      </c>
      <c r="K15" s="168"/>
      <c r="L15" s="167"/>
      <c r="M15" s="49" t="s">
        <v>8</v>
      </c>
      <c r="N15" s="168"/>
      <c r="O15" s="167"/>
      <c r="P15" s="49" t="s">
        <v>8</v>
      </c>
      <c r="Q15" s="168"/>
      <c r="R15" s="290"/>
      <c r="S15" s="291"/>
      <c r="T15" s="292"/>
      <c r="U15" s="167"/>
      <c r="V15" s="49" t="s">
        <v>8</v>
      </c>
      <c r="W15" s="168"/>
      <c r="X15" s="167"/>
      <c r="Y15" s="49" t="s">
        <v>8</v>
      </c>
      <c r="Z15" s="168"/>
      <c r="AA15" s="167"/>
      <c r="AB15" s="49" t="s">
        <v>8</v>
      </c>
      <c r="AC15" s="168"/>
      <c r="AD15" s="34"/>
      <c r="AE15" s="35" t="s">
        <v>8</v>
      </c>
      <c r="AF15" s="36"/>
      <c r="AG15" s="87"/>
      <c r="AH15" s="35" t="s">
        <v>8</v>
      </c>
      <c r="AI15" s="89"/>
      <c r="AJ15" s="172"/>
      <c r="AK15" s="173" t="s">
        <v>8</v>
      </c>
      <c r="AL15" s="174"/>
      <c r="AM15" s="87"/>
      <c r="AN15" s="35" t="s">
        <v>8</v>
      </c>
      <c r="AO15" s="89"/>
      <c r="AP15" s="87"/>
      <c r="AQ15" s="35" t="s">
        <v>8</v>
      </c>
      <c r="AR15" s="89"/>
      <c r="AS15" s="34"/>
      <c r="AT15" s="35" t="s">
        <v>8</v>
      </c>
      <c r="AU15" s="36"/>
      <c r="AV15" s="37"/>
      <c r="AW15" s="35" t="s">
        <v>50</v>
      </c>
      <c r="AX15" s="38"/>
      <c r="AY15" s="286">
        <f>AZ15+BA15+BB15</f>
        <v>0</v>
      </c>
      <c r="AZ15" s="288"/>
      <c r="BA15" s="272"/>
      <c r="BB15" s="272"/>
      <c r="BC15" s="272">
        <f>+C15+F15+I15+L15+O15+R15+U15+X15+AA15+AD15+AG15+AJ15+AM15+AV15+AP15+AS15</f>
        <v>0</v>
      </c>
      <c r="BD15" s="272">
        <f>+E15+H15+K15+N15+Q15+T15+W15+Z15+AC15+AF15+AI15+AL15+AO15+AX15+AR15+AU15</f>
        <v>0</v>
      </c>
      <c r="BE15" s="274">
        <f>+BC15-BD15</f>
        <v>0</v>
      </c>
      <c r="BF15" s="276">
        <f>+(AZ15*3)+(BA15*1)</f>
        <v>0</v>
      </c>
      <c r="BG15" s="278"/>
      <c r="BH15" s="270"/>
      <c r="BI15" s="271"/>
      <c r="BJ15" s="29">
        <v>12</v>
      </c>
    </row>
    <row r="16" spans="1:62" ht="13.5" customHeight="1">
      <c r="A16" s="27"/>
      <c r="B16" s="273"/>
      <c r="C16" s="83"/>
      <c r="D16" s="84"/>
      <c r="E16" s="85"/>
      <c r="F16" s="83"/>
      <c r="G16" s="84"/>
      <c r="H16" s="85"/>
      <c r="I16" s="83"/>
      <c r="J16" s="84"/>
      <c r="K16" s="85"/>
      <c r="L16" s="83"/>
      <c r="M16" s="84"/>
      <c r="N16" s="85"/>
      <c r="O16" s="83"/>
      <c r="P16" s="84"/>
      <c r="Q16" s="85"/>
      <c r="R16" s="293"/>
      <c r="S16" s="294"/>
      <c r="T16" s="295"/>
      <c r="U16" s="83"/>
      <c r="V16" s="84"/>
      <c r="W16" s="85"/>
      <c r="X16" s="83"/>
      <c r="Y16" s="84"/>
      <c r="Z16" s="85"/>
      <c r="AA16" s="83"/>
      <c r="AB16" s="84"/>
      <c r="AC16" s="85"/>
      <c r="AD16" s="40"/>
      <c r="AE16" s="14"/>
      <c r="AF16" s="41"/>
      <c r="AG16" s="83"/>
      <c r="AH16" s="14"/>
      <c r="AI16" s="85"/>
      <c r="AJ16" s="175"/>
      <c r="AK16" s="176"/>
      <c r="AL16" s="177"/>
      <c r="AM16" s="83"/>
      <c r="AN16" s="14"/>
      <c r="AO16" s="85"/>
      <c r="AP16" s="83"/>
      <c r="AQ16" s="14"/>
      <c r="AR16" s="85"/>
      <c r="AS16" s="40"/>
      <c r="AT16" s="14"/>
      <c r="AU16" s="41"/>
      <c r="AV16" s="14"/>
      <c r="AW16" s="14"/>
      <c r="AX16" s="14"/>
      <c r="AY16" s="287"/>
      <c r="AZ16" s="289"/>
      <c r="BA16" s="273"/>
      <c r="BB16" s="273"/>
      <c r="BC16" s="273"/>
      <c r="BD16" s="273"/>
      <c r="BE16" s="275"/>
      <c r="BF16" s="277"/>
      <c r="BG16" s="279"/>
      <c r="BH16" s="270"/>
      <c r="BI16" s="271"/>
      <c r="BJ16" s="29">
        <v>13</v>
      </c>
    </row>
    <row r="17" spans="1:62" ht="13.5" customHeight="1">
      <c r="A17" s="27"/>
      <c r="B17" s="272" t="s">
        <v>73</v>
      </c>
      <c r="C17" s="167"/>
      <c r="D17" s="49" t="s">
        <v>8</v>
      </c>
      <c r="E17" s="168"/>
      <c r="F17" s="167"/>
      <c r="G17" s="49" t="s">
        <v>8</v>
      </c>
      <c r="H17" s="168"/>
      <c r="I17" s="167"/>
      <c r="J17" s="49" t="s">
        <v>8</v>
      </c>
      <c r="K17" s="168"/>
      <c r="L17" s="167"/>
      <c r="M17" s="49" t="s">
        <v>8</v>
      </c>
      <c r="N17" s="168"/>
      <c r="O17" s="167"/>
      <c r="P17" s="49" t="s">
        <v>8</v>
      </c>
      <c r="Q17" s="168"/>
      <c r="R17" s="167"/>
      <c r="S17" s="49" t="s">
        <v>8</v>
      </c>
      <c r="T17" s="168"/>
      <c r="U17" s="290"/>
      <c r="V17" s="291"/>
      <c r="W17" s="292"/>
      <c r="X17" s="167"/>
      <c r="Y17" s="49" t="s">
        <v>8</v>
      </c>
      <c r="Z17" s="168"/>
      <c r="AA17" s="167"/>
      <c r="AB17" s="49" t="s">
        <v>8</v>
      </c>
      <c r="AC17" s="168"/>
      <c r="AD17" s="34"/>
      <c r="AE17" s="35" t="s">
        <v>8</v>
      </c>
      <c r="AF17" s="36"/>
      <c r="AG17" s="87"/>
      <c r="AH17" s="35" t="s">
        <v>8</v>
      </c>
      <c r="AI17" s="89"/>
      <c r="AJ17" s="172"/>
      <c r="AK17" s="173" t="s">
        <v>8</v>
      </c>
      <c r="AL17" s="174"/>
      <c r="AM17" s="87"/>
      <c r="AN17" s="35" t="s">
        <v>8</v>
      </c>
      <c r="AO17" s="89"/>
      <c r="AP17" s="87"/>
      <c r="AQ17" s="35" t="s">
        <v>8</v>
      </c>
      <c r="AR17" s="89"/>
      <c r="AS17" s="34"/>
      <c r="AT17" s="35" t="s">
        <v>8</v>
      </c>
      <c r="AU17" s="36"/>
      <c r="AV17" s="37"/>
      <c r="AW17" s="35" t="s">
        <v>50</v>
      </c>
      <c r="AX17" s="38"/>
      <c r="AY17" s="286">
        <f>AZ17+BA17+BB17</f>
        <v>0</v>
      </c>
      <c r="AZ17" s="288"/>
      <c r="BA17" s="272"/>
      <c r="BB17" s="272"/>
      <c r="BC17" s="272">
        <f>+C17+F17+I17+L17+O17+R17+U17+X17+AA17+AD17+AG17+AJ17+AM17+AV17+AP17+AS17</f>
        <v>0</v>
      </c>
      <c r="BD17" s="272">
        <f>+E17+H17+K17+N17+Q17+T17+W17+Z17+AC17+AF17+AI17+AL17+AO17+AX17+AR17+AU17</f>
        <v>0</v>
      </c>
      <c r="BE17" s="274">
        <f>+BC17-BD17</f>
        <v>0</v>
      </c>
      <c r="BF17" s="276">
        <f>+(AZ17*3)+(BA17*1)</f>
        <v>0</v>
      </c>
      <c r="BG17" s="278"/>
      <c r="BH17" s="270"/>
      <c r="BI17" s="271"/>
      <c r="BJ17" s="29">
        <v>14</v>
      </c>
    </row>
    <row r="18" spans="1:62" ht="13.5" customHeight="1">
      <c r="A18" s="27"/>
      <c r="B18" s="273"/>
      <c r="C18" s="83"/>
      <c r="D18" s="84"/>
      <c r="E18" s="85"/>
      <c r="F18" s="83"/>
      <c r="G18" s="84"/>
      <c r="H18" s="85"/>
      <c r="I18" s="83"/>
      <c r="J18" s="84"/>
      <c r="K18" s="85"/>
      <c r="L18" s="83"/>
      <c r="M18" s="84"/>
      <c r="N18" s="85"/>
      <c r="O18" s="83"/>
      <c r="P18" s="84"/>
      <c r="Q18" s="85"/>
      <c r="R18" s="83"/>
      <c r="S18" s="84"/>
      <c r="T18" s="85"/>
      <c r="U18" s="293"/>
      <c r="V18" s="294"/>
      <c r="W18" s="295"/>
      <c r="X18" s="83"/>
      <c r="Y18" s="84"/>
      <c r="Z18" s="85"/>
      <c r="AA18" s="83"/>
      <c r="AB18" s="84"/>
      <c r="AC18" s="85"/>
      <c r="AD18" s="40"/>
      <c r="AE18" s="14"/>
      <c r="AF18" s="41"/>
      <c r="AG18" s="83"/>
      <c r="AH18" s="14"/>
      <c r="AI18" s="85"/>
      <c r="AJ18" s="175"/>
      <c r="AK18" s="176"/>
      <c r="AL18" s="177"/>
      <c r="AM18" s="83"/>
      <c r="AN18" s="14"/>
      <c r="AO18" s="85"/>
      <c r="AP18" s="83"/>
      <c r="AQ18" s="14"/>
      <c r="AR18" s="85"/>
      <c r="AS18" s="40"/>
      <c r="AT18" s="14"/>
      <c r="AU18" s="41"/>
      <c r="AV18" s="14"/>
      <c r="AW18" s="14"/>
      <c r="AX18" s="41"/>
      <c r="AY18" s="287"/>
      <c r="AZ18" s="289"/>
      <c r="BA18" s="273"/>
      <c r="BB18" s="273"/>
      <c r="BC18" s="273"/>
      <c r="BD18" s="273"/>
      <c r="BE18" s="275"/>
      <c r="BF18" s="277"/>
      <c r="BG18" s="279"/>
      <c r="BH18" s="270"/>
      <c r="BI18" s="271"/>
      <c r="BJ18" s="29">
        <v>15</v>
      </c>
    </row>
    <row r="19" spans="1:62" ht="13.5" customHeight="1">
      <c r="A19" s="27"/>
      <c r="B19" s="272" t="s">
        <v>77</v>
      </c>
      <c r="C19" s="167"/>
      <c r="D19" s="49" t="s">
        <v>8</v>
      </c>
      <c r="E19" s="168"/>
      <c r="F19" s="167"/>
      <c r="G19" s="49" t="s">
        <v>8</v>
      </c>
      <c r="H19" s="168"/>
      <c r="I19" s="167"/>
      <c r="J19" s="49" t="s">
        <v>8</v>
      </c>
      <c r="K19" s="168"/>
      <c r="L19" s="167"/>
      <c r="M19" s="49" t="s">
        <v>8</v>
      </c>
      <c r="N19" s="168"/>
      <c r="O19" s="167"/>
      <c r="P19" s="49" t="s">
        <v>8</v>
      </c>
      <c r="Q19" s="168"/>
      <c r="R19" s="167"/>
      <c r="S19" s="49" t="s">
        <v>8</v>
      </c>
      <c r="T19" s="168"/>
      <c r="U19" s="167"/>
      <c r="V19" s="49" t="s">
        <v>8</v>
      </c>
      <c r="W19" s="168"/>
      <c r="X19" s="290"/>
      <c r="Y19" s="291"/>
      <c r="Z19" s="292"/>
      <c r="AA19" s="167"/>
      <c r="AB19" s="49" t="s">
        <v>8</v>
      </c>
      <c r="AC19" s="168"/>
      <c r="AD19" s="87"/>
      <c r="AE19" s="35" t="s">
        <v>8</v>
      </c>
      <c r="AF19" s="89"/>
      <c r="AG19" s="87"/>
      <c r="AH19" s="35" t="s">
        <v>8</v>
      </c>
      <c r="AI19" s="89"/>
      <c r="AJ19" s="172"/>
      <c r="AK19" s="173" t="s">
        <v>8</v>
      </c>
      <c r="AL19" s="174"/>
      <c r="AM19" s="87"/>
      <c r="AN19" s="35" t="s">
        <v>8</v>
      </c>
      <c r="AO19" s="89"/>
      <c r="AP19" s="87"/>
      <c r="AQ19" s="35" t="s">
        <v>8</v>
      </c>
      <c r="AR19" s="89"/>
      <c r="AS19" s="34"/>
      <c r="AT19" s="35" t="s">
        <v>8</v>
      </c>
      <c r="AU19" s="36"/>
      <c r="AV19" s="37"/>
      <c r="AW19" s="35" t="s">
        <v>51</v>
      </c>
      <c r="AX19" s="38"/>
      <c r="AY19" s="286">
        <f>AZ19+BA19+BB19</f>
        <v>0</v>
      </c>
      <c r="AZ19" s="288"/>
      <c r="BA19" s="272"/>
      <c r="BB19" s="272"/>
      <c r="BC19" s="272">
        <f>+C19+F19+I19+L19+O19+R19+U19+X19+AA19+AD19+AG19+AJ19+AM19+AV19+AP19+AS19</f>
        <v>0</v>
      </c>
      <c r="BD19" s="272">
        <f>+E19+H19+K19+N19+Q19+T19+W19+Z19+AC19+AF19+AI19+AL19+AO19+AX19+AR19+AU19</f>
        <v>0</v>
      </c>
      <c r="BE19" s="274">
        <f>+BC19-BD19</f>
        <v>0</v>
      </c>
      <c r="BF19" s="276">
        <f>+(AZ19*3)+(BA19*1)</f>
        <v>0</v>
      </c>
      <c r="BG19" s="278"/>
      <c r="BH19" s="270"/>
      <c r="BI19" s="271"/>
      <c r="BJ19" s="29"/>
    </row>
    <row r="20" spans="1:62" ht="13.5" customHeight="1">
      <c r="A20" s="27"/>
      <c r="B20" s="273"/>
      <c r="C20" s="83"/>
      <c r="D20" s="84"/>
      <c r="E20" s="85"/>
      <c r="F20" s="83"/>
      <c r="G20" s="84"/>
      <c r="H20" s="85"/>
      <c r="I20" s="83"/>
      <c r="J20" s="84"/>
      <c r="K20" s="85"/>
      <c r="L20" s="83"/>
      <c r="M20" s="84"/>
      <c r="N20" s="85"/>
      <c r="O20" s="83"/>
      <c r="P20" s="84"/>
      <c r="Q20" s="85"/>
      <c r="R20" s="83"/>
      <c r="S20" s="84"/>
      <c r="T20" s="85"/>
      <c r="U20" s="83"/>
      <c r="V20" s="84"/>
      <c r="W20" s="85"/>
      <c r="X20" s="293"/>
      <c r="Y20" s="294"/>
      <c r="Z20" s="295"/>
      <c r="AA20" s="83"/>
      <c r="AB20" s="84"/>
      <c r="AC20" s="85"/>
      <c r="AD20" s="83"/>
      <c r="AE20" s="14"/>
      <c r="AF20" s="85"/>
      <c r="AG20" s="83"/>
      <c r="AH20" s="14"/>
      <c r="AI20" s="85"/>
      <c r="AJ20" s="175"/>
      <c r="AK20" s="176"/>
      <c r="AL20" s="177"/>
      <c r="AM20" s="83"/>
      <c r="AN20" s="14"/>
      <c r="AO20" s="85"/>
      <c r="AP20" s="83"/>
      <c r="AQ20" s="14"/>
      <c r="AR20" s="85"/>
      <c r="AS20" s="40"/>
      <c r="AT20" s="14"/>
      <c r="AU20" s="41"/>
      <c r="AV20" s="14"/>
      <c r="AW20" s="14"/>
      <c r="AX20" s="14"/>
      <c r="AY20" s="287"/>
      <c r="AZ20" s="289"/>
      <c r="BA20" s="273"/>
      <c r="BB20" s="273"/>
      <c r="BC20" s="273"/>
      <c r="BD20" s="273"/>
      <c r="BE20" s="275"/>
      <c r="BF20" s="277"/>
      <c r="BG20" s="279"/>
      <c r="BH20" s="270"/>
      <c r="BI20" s="271"/>
      <c r="BJ20" s="29"/>
    </row>
    <row r="21" spans="1:62" ht="13.5" customHeight="1">
      <c r="A21" s="27"/>
      <c r="B21" s="325" t="s">
        <v>60</v>
      </c>
      <c r="C21" s="167"/>
      <c r="D21" s="49" t="s">
        <v>8</v>
      </c>
      <c r="E21" s="168"/>
      <c r="F21" s="167"/>
      <c r="G21" s="49" t="s">
        <v>8</v>
      </c>
      <c r="H21" s="168"/>
      <c r="I21" s="167"/>
      <c r="J21" s="49" t="s">
        <v>8</v>
      </c>
      <c r="K21" s="168"/>
      <c r="L21" s="167"/>
      <c r="M21" s="49" t="s">
        <v>8</v>
      </c>
      <c r="N21" s="168"/>
      <c r="O21" s="167"/>
      <c r="P21" s="49" t="s">
        <v>8</v>
      </c>
      <c r="Q21" s="168"/>
      <c r="R21" s="167"/>
      <c r="S21" s="49" t="s">
        <v>8</v>
      </c>
      <c r="T21" s="168"/>
      <c r="U21" s="167"/>
      <c r="V21" s="49" t="s">
        <v>8</v>
      </c>
      <c r="W21" s="168"/>
      <c r="X21" s="167"/>
      <c r="Y21" s="49" t="s">
        <v>8</v>
      </c>
      <c r="Z21" s="168"/>
      <c r="AA21" s="290"/>
      <c r="AB21" s="291"/>
      <c r="AC21" s="292"/>
      <c r="AD21" s="87"/>
      <c r="AE21" s="35" t="s">
        <v>8</v>
      </c>
      <c r="AF21" s="89"/>
      <c r="AG21" s="87"/>
      <c r="AH21" s="35" t="s">
        <v>8</v>
      </c>
      <c r="AI21" s="89"/>
      <c r="AJ21" s="172"/>
      <c r="AK21" s="173" t="s">
        <v>8</v>
      </c>
      <c r="AL21" s="174"/>
      <c r="AM21" s="87"/>
      <c r="AN21" s="35" t="s">
        <v>8</v>
      </c>
      <c r="AO21" s="89"/>
      <c r="AP21" s="87"/>
      <c r="AQ21" s="35" t="s">
        <v>8</v>
      </c>
      <c r="AR21" s="89"/>
      <c r="AS21" s="34"/>
      <c r="AT21" s="35" t="s">
        <v>8</v>
      </c>
      <c r="AU21" s="36"/>
      <c r="AV21" s="37"/>
      <c r="AW21" s="35" t="s">
        <v>51</v>
      </c>
      <c r="AX21" s="38"/>
      <c r="AY21" s="286">
        <f>AZ21+BA21+BB21</f>
        <v>0</v>
      </c>
      <c r="AZ21" s="288"/>
      <c r="BA21" s="272"/>
      <c r="BB21" s="272"/>
      <c r="BC21" s="272">
        <f>+C21+F21+I21+L21+O21+R21+U21+X21+AA21+AD21+AG21+AJ21+AM21+AV21+AP21+AS21</f>
        <v>0</v>
      </c>
      <c r="BD21" s="272">
        <f>+E21+H21+K21+N21+Q21+T21+W21+Z21+AC21+AF21+AI21+AL21+AO21+AX21+AR21+AU21</f>
        <v>0</v>
      </c>
      <c r="BE21" s="274">
        <f>+BC21-BD21</f>
        <v>0</v>
      </c>
      <c r="BF21" s="276">
        <f>+(AZ21*3)+(BA21*1)</f>
        <v>0</v>
      </c>
      <c r="BG21" s="278"/>
      <c r="BH21" s="270"/>
      <c r="BI21" s="271"/>
      <c r="BJ21" s="29"/>
    </row>
    <row r="22" spans="1:62" ht="13.5" customHeight="1">
      <c r="A22" s="27"/>
      <c r="B22" s="326"/>
      <c r="C22" s="83"/>
      <c r="D22" s="84"/>
      <c r="E22" s="85"/>
      <c r="F22" s="83"/>
      <c r="G22" s="84"/>
      <c r="H22" s="85"/>
      <c r="I22" s="83"/>
      <c r="J22" s="84"/>
      <c r="K22" s="85"/>
      <c r="L22" s="83"/>
      <c r="M22" s="84"/>
      <c r="N22" s="85"/>
      <c r="O22" s="83"/>
      <c r="P22" s="84"/>
      <c r="Q22" s="85"/>
      <c r="R22" s="83"/>
      <c r="S22" s="84"/>
      <c r="T22" s="85"/>
      <c r="U22" s="83"/>
      <c r="V22" s="84"/>
      <c r="W22" s="85"/>
      <c r="X22" s="83"/>
      <c r="Y22" s="84"/>
      <c r="Z22" s="85"/>
      <c r="AA22" s="293"/>
      <c r="AB22" s="294"/>
      <c r="AC22" s="295"/>
      <c r="AD22" s="83"/>
      <c r="AE22" s="14"/>
      <c r="AF22" s="85"/>
      <c r="AG22" s="83"/>
      <c r="AH22" s="14"/>
      <c r="AI22" s="85"/>
      <c r="AJ22" s="175"/>
      <c r="AK22" s="176"/>
      <c r="AL22" s="177"/>
      <c r="AM22" s="83"/>
      <c r="AN22" s="14"/>
      <c r="AO22" s="85"/>
      <c r="AP22" s="83"/>
      <c r="AQ22" s="14"/>
      <c r="AR22" s="85"/>
      <c r="AS22" s="40"/>
      <c r="AT22" s="14"/>
      <c r="AU22" s="41"/>
      <c r="AV22" s="14"/>
      <c r="AW22" s="14"/>
      <c r="AX22" s="41"/>
      <c r="AY22" s="287"/>
      <c r="AZ22" s="289"/>
      <c r="BA22" s="273"/>
      <c r="BB22" s="273"/>
      <c r="BC22" s="273"/>
      <c r="BD22" s="273"/>
      <c r="BE22" s="275"/>
      <c r="BF22" s="277"/>
      <c r="BG22" s="279"/>
      <c r="BH22" s="270"/>
      <c r="BI22" s="271"/>
      <c r="BJ22" s="29"/>
    </row>
    <row r="23" spans="1:62" ht="13.5" customHeight="1">
      <c r="A23" s="27"/>
      <c r="B23" s="327" t="s">
        <v>61</v>
      </c>
      <c r="C23" s="167"/>
      <c r="D23" s="49" t="s">
        <v>8</v>
      </c>
      <c r="E23" s="168"/>
      <c r="F23" s="167"/>
      <c r="G23" s="49" t="s">
        <v>8</v>
      </c>
      <c r="H23" s="168"/>
      <c r="I23" s="167"/>
      <c r="J23" s="49" t="s">
        <v>8</v>
      </c>
      <c r="K23" s="168"/>
      <c r="L23" s="167"/>
      <c r="M23" s="49" t="s">
        <v>8</v>
      </c>
      <c r="N23" s="168"/>
      <c r="O23" s="167"/>
      <c r="P23" s="49" t="s">
        <v>8</v>
      </c>
      <c r="Q23" s="168"/>
      <c r="R23" s="167"/>
      <c r="S23" s="49" t="s">
        <v>8</v>
      </c>
      <c r="T23" s="168"/>
      <c r="U23" s="167"/>
      <c r="V23" s="49" t="s">
        <v>8</v>
      </c>
      <c r="W23" s="168"/>
      <c r="X23" s="167"/>
      <c r="Y23" s="49" t="s">
        <v>8</v>
      </c>
      <c r="Z23" s="168"/>
      <c r="AA23" s="167"/>
      <c r="AB23" s="49" t="s">
        <v>8</v>
      </c>
      <c r="AC23" s="168"/>
      <c r="AD23" s="290"/>
      <c r="AE23" s="291"/>
      <c r="AF23" s="292"/>
      <c r="AG23" s="87"/>
      <c r="AH23" s="35" t="s">
        <v>8</v>
      </c>
      <c r="AI23" s="89"/>
      <c r="AJ23" s="172"/>
      <c r="AK23" s="173" t="s">
        <v>8</v>
      </c>
      <c r="AL23" s="174"/>
      <c r="AM23" s="87"/>
      <c r="AN23" s="35" t="s">
        <v>8</v>
      </c>
      <c r="AO23" s="89"/>
      <c r="AP23" s="87"/>
      <c r="AQ23" s="35" t="s">
        <v>8</v>
      </c>
      <c r="AR23" s="89"/>
      <c r="AS23" s="34"/>
      <c r="AT23" s="35" t="s">
        <v>8</v>
      </c>
      <c r="AU23" s="36"/>
      <c r="AV23" s="37"/>
      <c r="AW23" s="35" t="s">
        <v>51</v>
      </c>
      <c r="AX23" s="38"/>
      <c r="AY23" s="286">
        <f>AZ23+BA23+BB23</f>
        <v>0</v>
      </c>
      <c r="AZ23" s="288"/>
      <c r="BA23" s="272"/>
      <c r="BB23" s="272"/>
      <c r="BC23" s="272">
        <f>+C23+F23+I23+L23+O23+R23+U23+X23+AA23+AD23+AG23+AJ23+AM23+AV23+AP23+AS23</f>
        <v>0</v>
      </c>
      <c r="BD23" s="272">
        <f>+E23+H23+K23+N23+Q23+T23+W23+Z23+AC23+AF23+AI23+AL23+AO23+AX23+AR23+AU23</f>
        <v>0</v>
      </c>
      <c r="BE23" s="274">
        <f>+BC23-BD23</f>
        <v>0</v>
      </c>
      <c r="BF23" s="276">
        <f>+(AZ23*3)+(BA23*1)</f>
        <v>0</v>
      </c>
      <c r="BG23" s="278"/>
      <c r="BH23" s="270"/>
      <c r="BI23" s="271"/>
      <c r="BJ23" s="29" t="s">
        <v>52</v>
      </c>
    </row>
    <row r="24" spans="1:62" ht="13.5" customHeight="1">
      <c r="A24" s="27"/>
      <c r="B24" s="328"/>
      <c r="C24" s="83"/>
      <c r="D24" s="14"/>
      <c r="E24" s="85"/>
      <c r="F24" s="83"/>
      <c r="G24" s="14"/>
      <c r="H24" s="85"/>
      <c r="I24" s="83"/>
      <c r="J24" s="14"/>
      <c r="K24" s="85"/>
      <c r="L24" s="83"/>
      <c r="M24" s="14"/>
      <c r="N24" s="85"/>
      <c r="O24" s="40"/>
      <c r="P24" s="14"/>
      <c r="Q24" s="41"/>
      <c r="R24" s="83"/>
      <c r="S24" s="14"/>
      <c r="T24" s="85"/>
      <c r="U24" s="83"/>
      <c r="V24" s="14"/>
      <c r="W24" s="85"/>
      <c r="X24" s="40"/>
      <c r="Y24" s="14"/>
      <c r="Z24" s="41"/>
      <c r="AA24" s="83"/>
      <c r="AB24" s="14"/>
      <c r="AC24" s="85"/>
      <c r="AD24" s="293"/>
      <c r="AE24" s="294"/>
      <c r="AF24" s="295"/>
      <c r="AG24" s="83"/>
      <c r="AH24" s="14"/>
      <c r="AI24" s="85"/>
      <c r="AJ24" s="175"/>
      <c r="AK24" s="176"/>
      <c r="AL24" s="177"/>
      <c r="AM24" s="83"/>
      <c r="AN24" s="14"/>
      <c r="AO24" s="85"/>
      <c r="AP24" s="83"/>
      <c r="AQ24" s="14"/>
      <c r="AR24" s="85"/>
      <c r="AS24" s="40"/>
      <c r="AT24" s="14"/>
      <c r="AU24" s="41"/>
      <c r="AV24" s="14"/>
      <c r="AW24" s="14"/>
      <c r="AX24" s="14"/>
      <c r="AY24" s="287"/>
      <c r="AZ24" s="289"/>
      <c r="BA24" s="273"/>
      <c r="BB24" s="273"/>
      <c r="BC24" s="273"/>
      <c r="BD24" s="273"/>
      <c r="BE24" s="275"/>
      <c r="BF24" s="277"/>
      <c r="BG24" s="279"/>
      <c r="BH24" s="270"/>
      <c r="BI24" s="271"/>
      <c r="BJ24" s="29" t="s">
        <v>53</v>
      </c>
    </row>
    <row r="25" spans="1:62" ht="13.5" customHeight="1">
      <c r="A25" s="27"/>
      <c r="B25" s="296" t="s">
        <v>144</v>
      </c>
      <c r="C25" s="87"/>
      <c r="D25" s="35" t="s">
        <v>8</v>
      </c>
      <c r="E25" s="89"/>
      <c r="F25" s="87"/>
      <c r="G25" s="35" t="s">
        <v>8</v>
      </c>
      <c r="H25" s="89"/>
      <c r="I25" s="87"/>
      <c r="J25" s="35" t="s">
        <v>8</v>
      </c>
      <c r="K25" s="89"/>
      <c r="L25" s="87"/>
      <c r="M25" s="35" t="s">
        <v>8</v>
      </c>
      <c r="N25" s="89"/>
      <c r="O25" s="34"/>
      <c r="P25" s="35" t="s">
        <v>8</v>
      </c>
      <c r="Q25" s="36"/>
      <c r="R25" s="87"/>
      <c r="S25" s="35" t="s">
        <v>8</v>
      </c>
      <c r="T25" s="89"/>
      <c r="U25" s="87"/>
      <c r="V25" s="35" t="s">
        <v>8</v>
      </c>
      <c r="W25" s="89"/>
      <c r="X25" s="34"/>
      <c r="Y25" s="35" t="s">
        <v>8</v>
      </c>
      <c r="Z25" s="36"/>
      <c r="AA25" s="87"/>
      <c r="AB25" s="35" t="s">
        <v>8</v>
      </c>
      <c r="AC25" s="89"/>
      <c r="AD25" s="87"/>
      <c r="AE25" s="35" t="s">
        <v>8</v>
      </c>
      <c r="AF25" s="89"/>
      <c r="AG25" s="290"/>
      <c r="AH25" s="291"/>
      <c r="AI25" s="292"/>
      <c r="AJ25" s="172"/>
      <c r="AK25" s="173" t="s">
        <v>8</v>
      </c>
      <c r="AL25" s="174"/>
      <c r="AM25" s="87"/>
      <c r="AN25" s="35" t="s">
        <v>8</v>
      </c>
      <c r="AO25" s="89"/>
      <c r="AP25" s="87"/>
      <c r="AQ25" s="35" t="s">
        <v>8</v>
      </c>
      <c r="AR25" s="89"/>
      <c r="AS25" s="34"/>
      <c r="AT25" s="35" t="s">
        <v>8</v>
      </c>
      <c r="AU25" s="36"/>
      <c r="AV25" s="37"/>
      <c r="AW25" s="35" t="s">
        <v>51</v>
      </c>
      <c r="AX25" s="38"/>
      <c r="AY25" s="286">
        <f>AZ25+BA25+BB25</f>
        <v>0</v>
      </c>
      <c r="AZ25" s="288"/>
      <c r="BA25" s="272"/>
      <c r="BB25" s="272"/>
      <c r="BC25" s="272">
        <f>+C25+F25+I25+L25+O25+R25+U25+X25+AA25+AD25+AG25+AJ25+AM25+AV25+AP25+AS25</f>
        <v>0</v>
      </c>
      <c r="BD25" s="272">
        <f>+E25+H25+K25+N25+Q25+T25+W25+Z25+AC25+AF25+AI25+AL25+AO25+AX25+AR25+AU25</f>
        <v>0</v>
      </c>
      <c r="BE25" s="274">
        <f>+BC25-BD25</f>
        <v>0</v>
      </c>
      <c r="BF25" s="276">
        <f>+(AZ25*3)+(BA25*1)</f>
        <v>0</v>
      </c>
      <c r="BG25" s="278"/>
      <c r="BH25" s="270"/>
      <c r="BI25" s="271"/>
      <c r="BJ25" s="29" t="s">
        <v>54</v>
      </c>
    </row>
    <row r="26" spans="1:62" ht="13.5" customHeight="1">
      <c r="A26" s="27"/>
      <c r="B26" s="297"/>
      <c r="C26" s="83"/>
      <c r="D26" s="14"/>
      <c r="E26" s="85"/>
      <c r="F26" s="83"/>
      <c r="G26" s="14"/>
      <c r="H26" s="85"/>
      <c r="I26" s="83"/>
      <c r="J26" s="14"/>
      <c r="K26" s="85"/>
      <c r="L26" s="83"/>
      <c r="M26" s="14"/>
      <c r="N26" s="85"/>
      <c r="O26" s="40"/>
      <c r="P26" s="14"/>
      <c r="Q26" s="41"/>
      <c r="R26" s="83"/>
      <c r="S26" s="14"/>
      <c r="T26" s="85"/>
      <c r="U26" s="83"/>
      <c r="V26" s="14"/>
      <c r="W26" s="85"/>
      <c r="X26" s="40"/>
      <c r="Y26" s="14"/>
      <c r="Z26" s="41"/>
      <c r="AA26" s="83"/>
      <c r="AB26" s="14"/>
      <c r="AC26" s="85"/>
      <c r="AD26" s="83"/>
      <c r="AE26" s="14"/>
      <c r="AF26" s="85"/>
      <c r="AG26" s="293"/>
      <c r="AH26" s="294"/>
      <c r="AI26" s="295"/>
      <c r="AJ26" s="175"/>
      <c r="AK26" s="176"/>
      <c r="AL26" s="177"/>
      <c r="AM26" s="83"/>
      <c r="AN26" s="14"/>
      <c r="AO26" s="85"/>
      <c r="AP26" s="83"/>
      <c r="AQ26" s="14"/>
      <c r="AR26" s="85"/>
      <c r="AS26" s="40"/>
      <c r="AT26" s="14"/>
      <c r="AU26" s="41"/>
      <c r="AV26" s="14"/>
      <c r="AW26" s="14"/>
      <c r="AX26" s="41"/>
      <c r="AY26" s="287"/>
      <c r="AZ26" s="289"/>
      <c r="BA26" s="273"/>
      <c r="BB26" s="273"/>
      <c r="BC26" s="273"/>
      <c r="BD26" s="273"/>
      <c r="BE26" s="275"/>
      <c r="BF26" s="277"/>
      <c r="BG26" s="279"/>
      <c r="BH26" s="270"/>
      <c r="BI26" s="271"/>
      <c r="BJ26" s="29"/>
    </row>
    <row r="27" spans="1:62" ht="13.5" customHeight="1">
      <c r="A27" s="27"/>
      <c r="B27" s="318" t="s">
        <v>156</v>
      </c>
      <c r="C27" s="172"/>
      <c r="D27" s="173" t="s">
        <v>8</v>
      </c>
      <c r="E27" s="174"/>
      <c r="F27" s="172"/>
      <c r="G27" s="173" t="s">
        <v>8</v>
      </c>
      <c r="H27" s="174"/>
      <c r="I27" s="172"/>
      <c r="J27" s="173" t="s">
        <v>8</v>
      </c>
      <c r="K27" s="174"/>
      <c r="L27" s="172"/>
      <c r="M27" s="173" t="s">
        <v>8</v>
      </c>
      <c r="N27" s="174"/>
      <c r="O27" s="172"/>
      <c r="P27" s="173" t="s">
        <v>8</v>
      </c>
      <c r="Q27" s="174"/>
      <c r="R27" s="172"/>
      <c r="S27" s="173" t="s">
        <v>8</v>
      </c>
      <c r="T27" s="174"/>
      <c r="U27" s="172"/>
      <c r="V27" s="173" t="s">
        <v>8</v>
      </c>
      <c r="W27" s="174"/>
      <c r="X27" s="172"/>
      <c r="Y27" s="173" t="s">
        <v>8</v>
      </c>
      <c r="Z27" s="174"/>
      <c r="AA27" s="172"/>
      <c r="AB27" s="173" t="s">
        <v>8</v>
      </c>
      <c r="AC27" s="174"/>
      <c r="AD27" s="172"/>
      <c r="AE27" s="173" t="s">
        <v>8</v>
      </c>
      <c r="AF27" s="174"/>
      <c r="AG27" s="172"/>
      <c r="AH27" s="173" t="s">
        <v>8</v>
      </c>
      <c r="AI27" s="174"/>
      <c r="AJ27" s="280"/>
      <c r="AK27" s="281"/>
      <c r="AL27" s="282"/>
      <c r="AM27" s="87"/>
      <c r="AN27" s="35" t="s">
        <v>8</v>
      </c>
      <c r="AO27" s="89"/>
      <c r="AP27" s="87"/>
      <c r="AQ27" s="35" t="s">
        <v>8</v>
      </c>
      <c r="AR27" s="89"/>
      <c r="AS27" s="34"/>
      <c r="AT27" s="35" t="s">
        <v>8</v>
      </c>
      <c r="AU27" s="36"/>
      <c r="AV27" s="37"/>
      <c r="AW27" s="35" t="s">
        <v>51</v>
      </c>
      <c r="AX27" s="38"/>
      <c r="AY27" s="286">
        <f>AZ27+BA27+BB27</f>
        <v>0</v>
      </c>
      <c r="AZ27" s="288"/>
      <c r="BA27" s="272"/>
      <c r="BB27" s="272"/>
      <c r="BC27" s="272">
        <f>+C27+F27+I27+L27+O27+R27+U27+X27+AA27+AD27+AG27+AJ27+AM27+AV27+AP27+AS27</f>
        <v>0</v>
      </c>
      <c r="BD27" s="272">
        <f>+E27+H27+K27+N27+Q27+T27+W27+Z27+AC27+AF27+AI27+AL27+AO27+AX27+AR27+AU27</f>
        <v>0</v>
      </c>
      <c r="BE27" s="274">
        <f>+BC27-BD27</f>
        <v>0</v>
      </c>
      <c r="BF27" s="276">
        <f>+(AZ27*3)+(BA27*1)</f>
        <v>0</v>
      </c>
      <c r="BG27" s="278"/>
      <c r="BH27" s="270"/>
      <c r="BI27" s="271"/>
      <c r="BJ27" s="29"/>
    </row>
    <row r="28" spans="1:62" ht="13.5" customHeight="1">
      <c r="A28" s="27"/>
      <c r="B28" s="319"/>
      <c r="C28" s="178"/>
      <c r="D28" s="179"/>
      <c r="E28" s="180"/>
      <c r="F28" s="178"/>
      <c r="G28" s="179"/>
      <c r="H28" s="180"/>
      <c r="I28" s="178"/>
      <c r="J28" s="179"/>
      <c r="K28" s="180"/>
      <c r="L28" s="178"/>
      <c r="M28" s="179"/>
      <c r="N28" s="180"/>
      <c r="O28" s="178"/>
      <c r="P28" s="179"/>
      <c r="Q28" s="180"/>
      <c r="R28" s="178"/>
      <c r="S28" s="179"/>
      <c r="T28" s="180"/>
      <c r="U28" s="178"/>
      <c r="V28" s="179"/>
      <c r="W28" s="180"/>
      <c r="X28" s="178"/>
      <c r="Y28" s="179"/>
      <c r="Z28" s="180"/>
      <c r="AA28" s="178"/>
      <c r="AB28" s="179"/>
      <c r="AC28" s="180"/>
      <c r="AD28" s="178"/>
      <c r="AE28" s="179"/>
      <c r="AF28" s="180"/>
      <c r="AG28" s="178"/>
      <c r="AH28" s="179"/>
      <c r="AI28" s="180"/>
      <c r="AJ28" s="283"/>
      <c r="AK28" s="284"/>
      <c r="AL28" s="285"/>
      <c r="AM28" s="90"/>
      <c r="AN28" s="44"/>
      <c r="AO28" s="92"/>
      <c r="AP28" s="90"/>
      <c r="AQ28" s="44"/>
      <c r="AR28" s="92"/>
      <c r="AS28" s="45"/>
      <c r="AT28" s="44"/>
      <c r="AU28" s="42"/>
      <c r="AV28" s="44"/>
      <c r="AW28" s="44"/>
      <c r="AX28" s="44"/>
      <c r="AY28" s="287"/>
      <c r="AZ28" s="289"/>
      <c r="BA28" s="273"/>
      <c r="BB28" s="273"/>
      <c r="BC28" s="273"/>
      <c r="BD28" s="273"/>
      <c r="BE28" s="275"/>
      <c r="BF28" s="277"/>
      <c r="BG28" s="279"/>
      <c r="BH28" s="270"/>
      <c r="BI28" s="271"/>
      <c r="BJ28" s="29"/>
    </row>
    <row r="30" spans="2:40" ht="13.5" customHeight="1">
      <c r="B30" s="320"/>
      <c r="C30" s="121"/>
      <c r="E30" t="s">
        <v>100</v>
      </c>
      <c r="O30" s="93"/>
      <c r="P30" s="93"/>
      <c r="Q30" s="93"/>
      <c r="R30" s="93"/>
      <c r="AN30" t="s">
        <v>68</v>
      </c>
    </row>
    <row r="31" ht="13.5">
      <c r="B31" s="320"/>
    </row>
    <row r="32" ht="13.5">
      <c r="B32" s="321"/>
    </row>
    <row r="33" ht="13.5">
      <c r="B33" s="321"/>
    </row>
    <row r="34" ht="13.5">
      <c r="B34" s="321"/>
    </row>
    <row r="35" ht="13.5">
      <c r="B35" s="321"/>
    </row>
    <row r="36" ht="13.5" customHeight="1"/>
    <row r="37" ht="13.5" customHeight="1"/>
  </sheetData>
  <sheetProtection/>
  <mergeCells count="183">
    <mergeCell ref="L3:N4"/>
    <mergeCell ref="B5:B6"/>
    <mergeCell ref="B7:B8"/>
    <mergeCell ref="B11:B12"/>
    <mergeCell ref="B15:B16"/>
    <mergeCell ref="B23:B24"/>
    <mergeCell ref="B30:B31"/>
    <mergeCell ref="B32:B33"/>
    <mergeCell ref="B34:B35"/>
    <mergeCell ref="C2:AU2"/>
    <mergeCell ref="AJ3:AL4"/>
    <mergeCell ref="R3:T4"/>
    <mergeCell ref="X3:Z4"/>
    <mergeCell ref="AS3:AU4"/>
    <mergeCell ref="O3:Q4"/>
    <mergeCell ref="B21:B22"/>
    <mergeCell ref="AZ2:BG2"/>
    <mergeCell ref="B3:B4"/>
    <mergeCell ref="C3:E4"/>
    <mergeCell ref="F3:H4"/>
    <mergeCell ref="I3:K4"/>
    <mergeCell ref="B27:B28"/>
    <mergeCell ref="U3:W4"/>
    <mergeCell ref="AA3:AC4"/>
    <mergeCell ref="AD3:AF4"/>
    <mergeCell ref="AG3:AI4"/>
    <mergeCell ref="AV3:AX4"/>
    <mergeCell ref="AY3:AY4"/>
    <mergeCell ref="AP3:AR4"/>
    <mergeCell ref="AM3:AO4"/>
    <mergeCell ref="AZ3:BB3"/>
    <mergeCell ref="BC3:BE3"/>
    <mergeCell ref="BF3:BF4"/>
    <mergeCell ref="BG3:BG4"/>
    <mergeCell ref="C5:E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F7:H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9:B10"/>
    <mergeCell ref="I9:K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L11:N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13:B14"/>
    <mergeCell ref="O13:Q14"/>
    <mergeCell ref="AY13:AY14"/>
    <mergeCell ref="AZ13:AZ14"/>
    <mergeCell ref="BA13:BA14"/>
    <mergeCell ref="BB13:BB14"/>
    <mergeCell ref="BC13:BC14"/>
    <mergeCell ref="BD13:BD14"/>
    <mergeCell ref="BE13:BE14"/>
    <mergeCell ref="BF13:BF14"/>
    <mergeCell ref="BG13:BG14"/>
    <mergeCell ref="R15:T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17:B18"/>
    <mergeCell ref="U17:W18"/>
    <mergeCell ref="AY17:AY18"/>
    <mergeCell ref="AZ17:AZ18"/>
    <mergeCell ref="BA17:BA18"/>
    <mergeCell ref="BB17:BB18"/>
    <mergeCell ref="BD17:BD18"/>
    <mergeCell ref="BE17:BE18"/>
    <mergeCell ref="BF17:BF18"/>
    <mergeCell ref="BG17:BG18"/>
    <mergeCell ref="X19:Z20"/>
    <mergeCell ref="AY19:AY20"/>
    <mergeCell ref="AZ19:AZ20"/>
    <mergeCell ref="BA19:BA20"/>
    <mergeCell ref="BB19:BB20"/>
    <mergeCell ref="AA21:AC22"/>
    <mergeCell ref="AY21:AY22"/>
    <mergeCell ref="AZ21:AZ22"/>
    <mergeCell ref="BA21:BA22"/>
    <mergeCell ref="BC17:BC18"/>
    <mergeCell ref="B19:B20"/>
    <mergeCell ref="BD21:BD22"/>
    <mergeCell ref="BE21:BE22"/>
    <mergeCell ref="BF21:BF22"/>
    <mergeCell ref="BG21:BG22"/>
    <mergeCell ref="BC19:BC20"/>
    <mergeCell ref="BD19:BD20"/>
    <mergeCell ref="BE19:BE20"/>
    <mergeCell ref="BF19:BF20"/>
    <mergeCell ref="BG19:BG20"/>
    <mergeCell ref="AD23:AF24"/>
    <mergeCell ref="AY23:AY24"/>
    <mergeCell ref="AZ23:AZ24"/>
    <mergeCell ref="BA23:BA24"/>
    <mergeCell ref="BB23:BB24"/>
    <mergeCell ref="B25:B26"/>
    <mergeCell ref="AG25:AI26"/>
    <mergeCell ref="AY25:AY26"/>
    <mergeCell ref="AZ25:AZ26"/>
    <mergeCell ref="BA25:BA26"/>
    <mergeCell ref="BH19:BH20"/>
    <mergeCell ref="BH21:BH22"/>
    <mergeCell ref="BB25:BB26"/>
    <mergeCell ref="AJ27:AL28"/>
    <mergeCell ref="AY27:AY28"/>
    <mergeCell ref="AZ27:AZ28"/>
    <mergeCell ref="BA27:BA28"/>
    <mergeCell ref="BB27:BB28"/>
    <mergeCell ref="BB21:BB22"/>
    <mergeCell ref="BC21:BC22"/>
    <mergeCell ref="BI23:BI24"/>
    <mergeCell ref="BI25:BI26"/>
    <mergeCell ref="BD23:BD24"/>
    <mergeCell ref="BC23:BC24"/>
    <mergeCell ref="BI5:BI6"/>
    <mergeCell ref="BI7:BI8"/>
    <mergeCell ref="BI9:BI10"/>
    <mergeCell ref="BI11:BI12"/>
    <mergeCell ref="BI13:BI14"/>
    <mergeCell ref="BH17:BH18"/>
    <mergeCell ref="BF23:BF24"/>
    <mergeCell ref="BG23:BG24"/>
    <mergeCell ref="BC25:BC26"/>
    <mergeCell ref="BD25:BD26"/>
    <mergeCell ref="BE25:BE26"/>
    <mergeCell ref="BF25:BF26"/>
    <mergeCell ref="BG25:BG26"/>
    <mergeCell ref="BI19:BI20"/>
    <mergeCell ref="BI21:BI22"/>
    <mergeCell ref="BH23:BH24"/>
    <mergeCell ref="BH25:BH26"/>
    <mergeCell ref="BC27:BC28"/>
    <mergeCell ref="BD27:BD28"/>
    <mergeCell ref="BE27:BE28"/>
    <mergeCell ref="BF27:BF28"/>
    <mergeCell ref="BG27:BG28"/>
    <mergeCell ref="BE23:BE24"/>
    <mergeCell ref="BH27:BH28"/>
    <mergeCell ref="BI27:BI28"/>
    <mergeCell ref="BH5:BH6"/>
    <mergeCell ref="BH7:BH8"/>
    <mergeCell ref="BH9:BH10"/>
    <mergeCell ref="BH11:BH12"/>
    <mergeCell ref="BH13:BH14"/>
    <mergeCell ref="BH15:BH16"/>
    <mergeCell ref="BI15:BI16"/>
    <mergeCell ref="BI17:BI18"/>
  </mergeCells>
  <dataValidations count="2">
    <dataValidation type="list" allowBlank="1" showInputMessage="1" showErrorMessage="1" sqref="AV25 AV27 AV19 AV21 AX7 AX9 AX11 AX13 AV7 AX15 AX17 AX19 AV5 AV17 AV23 AX21 AV13 AX5 AX23 AX25 AX27 AV11 AV15 AV9">
      <formula1>$BJ$3:$BJ$17</formula1>
    </dataValidation>
    <dataValidation type="list" allowBlank="1" showInputMessage="1" showErrorMessage="1" sqref="AW28 AW24 AW22 AW8 AW26 AW14 AW16 AW10 AW6 AW12 AW18 AW20">
      <formula1>$BJ$23:$BJ$25</formula1>
    </dataValidation>
  </dataValidation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4"/>
  <sheetViews>
    <sheetView zoomScale="84" zoomScaleNormal="84" zoomScalePageLayoutView="0" workbookViewId="0" topLeftCell="B1">
      <selection activeCell="BF13" sqref="BF13:BF14"/>
    </sheetView>
  </sheetViews>
  <sheetFormatPr defaultColWidth="9.00390625" defaultRowHeight="13.5"/>
  <cols>
    <col min="1" max="1" width="2.50390625" style="0" hidden="1" customWidth="1"/>
    <col min="2" max="2" width="16.875" style="0" bestFit="1" customWidth="1"/>
    <col min="3" max="35" width="3.00390625" style="0" customWidth="1"/>
    <col min="36" max="47" width="3.00390625" style="0" hidden="1" customWidth="1"/>
    <col min="48" max="57" width="5.25390625" style="0" customWidth="1"/>
  </cols>
  <sheetData>
    <row r="1" spans="1:60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8"/>
      <c r="BC1" s="27"/>
      <c r="BD1" s="27"/>
      <c r="BE1" s="27"/>
      <c r="BF1" s="27"/>
      <c r="BG1" s="27"/>
      <c r="BH1" s="29"/>
    </row>
    <row r="2" spans="1:60" ht="17.25">
      <c r="A2" s="27"/>
      <c r="B2" s="27"/>
      <c r="C2" s="322" t="s">
        <v>157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0"/>
      <c r="AW2" s="314">
        <v>45375</v>
      </c>
      <c r="AX2" s="315"/>
      <c r="AY2" s="315"/>
      <c r="AZ2" s="315"/>
      <c r="BA2" s="315"/>
      <c r="BB2" s="315"/>
      <c r="BC2" s="315"/>
      <c r="BD2" s="315"/>
      <c r="BE2" s="82"/>
      <c r="BF2" s="27"/>
      <c r="BG2" s="27"/>
      <c r="BH2" s="29"/>
    </row>
    <row r="3" spans="1:60" ht="13.5" customHeight="1">
      <c r="A3" s="27"/>
      <c r="B3" s="312" t="s">
        <v>57</v>
      </c>
      <c r="C3" s="341" t="str">
        <f>B5</f>
        <v>渭東クラブ</v>
      </c>
      <c r="D3" s="341"/>
      <c r="E3" s="341"/>
      <c r="F3" s="341" t="str">
        <f>B7</f>
        <v>応神クラブ</v>
      </c>
      <c r="G3" s="341"/>
      <c r="H3" s="341"/>
      <c r="I3" s="339" t="str">
        <f>B9</f>
        <v>徳島県庁ＦＣゴールド</v>
      </c>
      <c r="J3" s="339"/>
      <c r="K3" s="339"/>
      <c r="L3" s="339" t="str">
        <f>B11</f>
        <v>チロリン村</v>
      </c>
      <c r="M3" s="339"/>
      <c r="N3" s="339"/>
      <c r="O3" s="339" t="str">
        <f>B13</f>
        <v>徳島市シニア サッカークラブ</v>
      </c>
      <c r="P3" s="339"/>
      <c r="Q3" s="339"/>
      <c r="R3" s="339" t="str">
        <f>B15</f>
        <v>川友楽</v>
      </c>
      <c r="S3" s="339"/>
      <c r="T3" s="339"/>
      <c r="U3" s="339" t="str">
        <f>B17</f>
        <v>吉野倶楽部</v>
      </c>
      <c r="V3" s="339"/>
      <c r="W3" s="339"/>
      <c r="X3" s="339" t="str">
        <f>B19</f>
        <v>STAR　WEST</v>
      </c>
      <c r="Y3" s="339"/>
      <c r="Z3" s="339"/>
      <c r="AA3" s="339" t="str">
        <f>B21</f>
        <v>鴨島FC</v>
      </c>
      <c r="AB3" s="339"/>
      <c r="AC3" s="339"/>
      <c r="AD3" s="339" t="str">
        <f>B23</f>
        <v>FC鳴門</v>
      </c>
      <c r="AE3" s="339"/>
      <c r="AF3" s="339"/>
      <c r="AG3" s="339" t="str">
        <f>B25</f>
        <v>オールディーズ</v>
      </c>
      <c r="AH3" s="339"/>
      <c r="AI3" s="339"/>
      <c r="AJ3" s="307" t="s">
        <v>39</v>
      </c>
      <c r="AK3" s="307"/>
      <c r="AL3" s="307"/>
      <c r="AM3" s="307" t="s">
        <v>39</v>
      </c>
      <c r="AN3" s="307"/>
      <c r="AO3" s="307"/>
      <c r="AP3" s="307" t="s">
        <v>39</v>
      </c>
      <c r="AQ3" s="307"/>
      <c r="AR3" s="307"/>
      <c r="AS3" s="307"/>
      <c r="AT3" s="307"/>
      <c r="AU3" s="307"/>
      <c r="AV3" s="309" t="s">
        <v>40</v>
      </c>
      <c r="AW3" s="311" t="s">
        <v>41</v>
      </c>
      <c r="AX3" s="312"/>
      <c r="AY3" s="312"/>
      <c r="AZ3" s="312" t="s">
        <v>42</v>
      </c>
      <c r="BA3" s="312"/>
      <c r="BB3" s="313"/>
      <c r="BC3" s="298" t="s">
        <v>43</v>
      </c>
      <c r="BD3" s="299" t="s">
        <v>103</v>
      </c>
      <c r="BE3" s="39"/>
      <c r="BF3" s="27"/>
      <c r="BG3" s="27"/>
      <c r="BH3" s="29">
        <v>0</v>
      </c>
    </row>
    <row r="4" spans="1:60" ht="13.5" customHeight="1">
      <c r="A4" s="27"/>
      <c r="B4" s="312"/>
      <c r="C4" s="342"/>
      <c r="D4" s="342"/>
      <c r="E4" s="342"/>
      <c r="F4" s="342"/>
      <c r="G4" s="342"/>
      <c r="H4" s="342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10"/>
      <c r="AW4" s="31" t="s">
        <v>44</v>
      </c>
      <c r="AX4" s="16" t="s">
        <v>45</v>
      </c>
      <c r="AY4" s="16" t="s">
        <v>46</v>
      </c>
      <c r="AZ4" s="16" t="s">
        <v>47</v>
      </c>
      <c r="BA4" s="16" t="s">
        <v>48</v>
      </c>
      <c r="BB4" s="32" t="s">
        <v>49</v>
      </c>
      <c r="BC4" s="298"/>
      <c r="BD4" s="300"/>
      <c r="BE4" s="39"/>
      <c r="BF4" s="27"/>
      <c r="BG4" s="27"/>
      <c r="BH4" s="29">
        <v>1</v>
      </c>
    </row>
    <row r="5" spans="1:60" ht="13.5" customHeight="1">
      <c r="A5" s="27"/>
      <c r="B5" s="272" t="s">
        <v>31</v>
      </c>
      <c r="C5" s="301"/>
      <c r="D5" s="302"/>
      <c r="E5" s="303"/>
      <c r="F5" s="167"/>
      <c r="G5" s="49" t="s">
        <v>8</v>
      </c>
      <c r="H5" s="168"/>
      <c r="I5" s="167"/>
      <c r="J5" s="49" t="s">
        <v>8</v>
      </c>
      <c r="K5" s="168"/>
      <c r="L5" s="167"/>
      <c r="M5" s="49" t="s">
        <v>8</v>
      </c>
      <c r="N5" s="168"/>
      <c r="O5" s="167"/>
      <c r="P5" s="49" t="s">
        <v>8</v>
      </c>
      <c r="Q5" s="168"/>
      <c r="R5" s="167"/>
      <c r="S5" s="49" t="s">
        <v>8</v>
      </c>
      <c r="T5" s="168"/>
      <c r="U5" s="167"/>
      <c r="V5" s="49" t="s">
        <v>8</v>
      </c>
      <c r="W5" s="168"/>
      <c r="X5" s="167"/>
      <c r="Y5" s="49" t="s">
        <v>8</v>
      </c>
      <c r="Z5" s="168"/>
      <c r="AA5" s="167"/>
      <c r="AB5" s="49" t="s">
        <v>8</v>
      </c>
      <c r="AC5" s="168"/>
      <c r="AD5" s="167"/>
      <c r="AE5" s="49" t="s">
        <v>8</v>
      </c>
      <c r="AF5" s="168"/>
      <c r="AG5" s="167"/>
      <c r="AH5" s="49" t="s">
        <v>8</v>
      </c>
      <c r="AI5" s="168"/>
      <c r="AJ5" s="87"/>
      <c r="AK5" s="35" t="s">
        <v>8</v>
      </c>
      <c r="AL5" s="89"/>
      <c r="AM5" s="87"/>
      <c r="AN5" s="35" t="s">
        <v>8</v>
      </c>
      <c r="AO5" s="89"/>
      <c r="AP5" s="87"/>
      <c r="AQ5" s="35" t="s">
        <v>8</v>
      </c>
      <c r="AR5" s="89"/>
      <c r="AS5" s="34"/>
      <c r="AT5" s="35" t="s">
        <v>8</v>
      </c>
      <c r="AU5" s="36"/>
      <c r="AV5" s="286">
        <f>AW5+AX5+AY5</f>
        <v>0</v>
      </c>
      <c r="AW5" s="288"/>
      <c r="AX5" s="272"/>
      <c r="AY5" s="272"/>
      <c r="AZ5" s="272">
        <f>+C5+F5+I5+L5+O5+R5+U5+X5+AA5+AD5+AG5+AM5+AJ5+AS5+AP5</f>
        <v>0</v>
      </c>
      <c r="BA5" s="272">
        <f>+E5+H5+K5+N5+Q5+T5+W5+Z5+AC5+AF5+AI5+AO5+AL5+AU5+AR5</f>
        <v>0</v>
      </c>
      <c r="BB5" s="274">
        <f>+AZ5-BA5</f>
        <v>0</v>
      </c>
      <c r="BC5" s="276">
        <f>+(AW5*3)+(AX5*1)</f>
        <v>0</v>
      </c>
      <c r="BD5" s="278"/>
      <c r="BE5" s="86"/>
      <c r="BF5" s="329"/>
      <c r="BG5" s="271"/>
      <c r="BH5" s="29">
        <v>2</v>
      </c>
    </row>
    <row r="6" spans="1:60" ht="13.5" customHeight="1">
      <c r="A6" s="27"/>
      <c r="B6" s="273"/>
      <c r="C6" s="304"/>
      <c r="D6" s="305"/>
      <c r="E6" s="306"/>
      <c r="F6" s="83"/>
      <c r="G6" s="84"/>
      <c r="H6" s="85"/>
      <c r="I6" s="83"/>
      <c r="J6" s="84"/>
      <c r="K6" s="85"/>
      <c r="L6" s="83"/>
      <c r="M6" s="84"/>
      <c r="N6" s="85"/>
      <c r="O6" s="83"/>
      <c r="P6" s="84"/>
      <c r="Q6" s="85"/>
      <c r="R6" s="83"/>
      <c r="S6" s="84"/>
      <c r="T6" s="85"/>
      <c r="U6" s="83"/>
      <c r="V6" s="84"/>
      <c r="W6" s="85"/>
      <c r="X6" s="83"/>
      <c r="Y6" s="84"/>
      <c r="Z6" s="85"/>
      <c r="AA6" s="83"/>
      <c r="AB6" s="84"/>
      <c r="AC6" s="85"/>
      <c r="AD6" s="83"/>
      <c r="AE6" s="84"/>
      <c r="AF6" s="85"/>
      <c r="AG6" s="83"/>
      <c r="AH6" s="84"/>
      <c r="AI6" s="85"/>
      <c r="AJ6" s="83"/>
      <c r="AK6" s="14"/>
      <c r="AL6" s="85"/>
      <c r="AM6" s="83"/>
      <c r="AN6" s="14"/>
      <c r="AO6" s="85"/>
      <c r="AP6" s="83"/>
      <c r="AQ6" s="14"/>
      <c r="AR6" s="85"/>
      <c r="AS6" s="40"/>
      <c r="AT6" s="14"/>
      <c r="AU6" s="41"/>
      <c r="AV6" s="287"/>
      <c r="AW6" s="289"/>
      <c r="AX6" s="273"/>
      <c r="AY6" s="273"/>
      <c r="AZ6" s="273"/>
      <c r="BA6" s="273"/>
      <c r="BB6" s="275"/>
      <c r="BC6" s="277"/>
      <c r="BD6" s="279"/>
      <c r="BE6" s="86"/>
      <c r="BF6" s="329"/>
      <c r="BG6" s="271"/>
      <c r="BH6" s="29">
        <v>3</v>
      </c>
    </row>
    <row r="7" spans="1:60" ht="13.5" customHeight="1">
      <c r="A7" s="27"/>
      <c r="B7" s="272" t="s">
        <v>37</v>
      </c>
      <c r="C7" s="167"/>
      <c r="D7" s="49" t="s">
        <v>8</v>
      </c>
      <c r="E7" s="168"/>
      <c r="F7" s="290"/>
      <c r="G7" s="291"/>
      <c r="H7" s="292"/>
      <c r="I7" s="167"/>
      <c r="J7" s="49" t="s">
        <v>8</v>
      </c>
      <c r="K7" s="168"/>
      <c r="L7" s="167"/>
      <c r="M7" s="49" t="s">
        <v>8</v>
      </c>
      <c r="N7" s="168"/>
      <c r="O7" s="167"/>
      <c r="P7" s="49" t="s">
        <v>8</v>
      </c>
      <c r="Q7" s="168"/>
      <c r="R7" s="167"/>
      <c r="S7" s="49" t="s">
        <v>8</v>
      </c>
      <c r="T7" s="168"/>
      <c r="U7" s="167"/>
      <c r="V7" s="49" t="s">
        <v>8</v>
      </c>
      <c r="W7" s="168"/>
      <c r="X7" s="167"/>
      <c r="Y7" s="49" t="s">
        <v>8</v>
      </c>
      <c r="Z7" s="168"/>
      <c r="AA7" s="167"/>
      <c r="AB7" s="49" t="s">
        <v>8</v>
      </c>
      <c r="AC7" s="168"/>
      <c r="AD7" s="167"/>
      <c r="AE7" s="49" t="s">
        <v>8</v>
      </c>
      <c r="AF7" s="168"/>
      <c r="AG7" s="167"/>
      <c r="AH7" s="49" t="s">
        <v>8</v>
      </c>
      <c r="AI7" s="168"/>
      <c r="AJ7" s="87"/>
      <c r="AK7" s="35" t="s">
        <v>8</v>
      </c>
      <c r="AL7" s="89"/>
      <c r="AM7" s="87"/>
      <c r="AN7" s="35" t="s">
        <v>8</v>
      </c>
      <c r="AO7" s="89"/>
      <c r="AP7" s="87"/>
      <c r="AQ7" s="35" t="s">
        <v>8</v>
      </c>
      <c r="AR7" s="89"/>
      <c r="AS7" s="34"/>
      <c r="AT7" s="35" t="s">
        <v>8</v>
      </c>
      <c r="AU7" s="36"/>
      <c r="AV7" s="286">
        <f>AW7+AX7+AY7</f>
        <v>0</v>
      </c>
      <c r="AW7" s="288"/>
      <c r="AX7" s="272"/>
      <c r="AY7" s="272"/>
      <c r="AZ7" s="272">
        <f>+C7+F7+I7+L7+O7+R7+U7+X7+AA7+AD7+AG7+AM7+AJ7+AS7+AP7</f>
        <v>0</v>
      </c>
      <c r="BA7" s="272">
        <f>+E7+H7+K7+N7+Q7+T7+W7+Z7+AC7+AF7+AI7+AO7+AL7+AU7+AR7</f>
        <v>0</v>
      </c>
      <c r="BB7" s="274">
        <f>+AZ7-BA7</f>
        <v>0</v>
      </c>
      <c r="BC7" s="276">
        <f>+(AW7*3)+(AX7*1)</f>
        <v>0</v>
      </c>
      <c r="BD7" s="278"/>
      <c r="BE7" s="86"/>
      <c r="BF7" s="329"/>
      <c r="BG7" s="271"/>
      <c r="BH7" s="29">
        <v>4</v>
      </c>
    </row>
    <row r="8" spans="1:60" ht="13.5" customHeight="1">
      <c r="A8" s="27"/>
      <c r="B8" s="273"/>
      <c r="C8" s="83"/>
      <c r="D8" s="84"/>
      <c r="E8" s="85"/>
      <c r="F8" s="293"/>
      <c r="G8" s="294"/>
      <c r="H8" s="295"/>
      <c r="I8" s="83"/>
      <c r="J8" s="84"/>
      <c r="K8" s="85"/>
      <c r="L8" s="83"/>
      <c r="M8" s="84"/>
      <c r="N8" s="85"/>
      <c r="O8" s="83"/>
      <c r="P8" s="84"/>
      <c r="Q8" s="85"/>
      <c r="R8" s="83"/>
      <c r="S8" s="84"/>
      <c r="T8" s="85"/>
      <c r="U8" s="83"/>
      <c r="V8" s="84"/>
      <c r="W8" s="85"/>
      <c r="X8" s="83"/>
      <c r="Y8" s="84"/>
      <c r="Z8" s="85"/>
      <c r="AA8" s="83"/>
      <c r="AB8" s="84"/>
      <c r="AC8" s="85"/>
      <c r="AD8" s="83"/>
      <c r="AE8" s="84"/>
      <c r="AF8" s="85"/>
      <c r="AG8" s="83"/>
      <c r="AH8" s="84"/>
      <c r="AI8" s="85"/>
      <c r="AJ8" s="83"/>
      <c r="AK8" s="14"/>
      <c r="AL8" s="85"/>
      <c r="AM8" s="83"/>
      <c r="AN8" s="14"/>
      <c r="AO8" s="85"/>
      <c r="AP8" s="83"/>
      <c r="AQ8" s="14"/>
      <c r="AR8" s="85"/>
      <c r="AS8" s="40"/>
      <c r="AT8" s="14"/>
      <c r="AU8" s="41"/>
      <c r="AV8" s="287"/>
      <c r="AW8" s="289"/>
      <c r="AX8" s="273"/>
      <c r="AY8" s="273"/>
      <c r="AZ8" s="273"/>
      <c r="BA8" s="273"/>
      <c r="BB8" s="275"/>
      <c r="BC8" s="277"/>
      <c r="BD8" s="279"/>
      <c r="BE8" s="86"/>
      <c r="BF8" s="329"/>
      <c r="BG8" s="271"/>
      <c r="BH8" s="29">
        <v>5</v>
      </c>
    </row>
    <row r="9" spans="1:60" ht="13.5" customHeight="1">
      <c r="A9" s="27"/>
      <c r="B9" s="272" t="s">
        <v>59</v>
      </c>
      <c r="C9" s="167"/>
      <c r="D9" s="49" t="s">
        <v>8</v>
      </c>
      <c r="E9" s="168"/>
      <c r="F9" s="167"/>
      <c r="G9" s="49" t="s">
        <v>8</v>
      </c>
      <c r="H9" s="168"/>
      <c r="I9" s="290"/>
      <c r="J9" s="291"/>
      <c r="K9" s="292"/>
      <c r="L9" s="167"/>
      <c r="M9" s="49" t="s">
        <v>8</v>
      </c>
      <c r="N9" s="168"/>
      <c r="O9" s="167"/>
      <c r="P9" s="49" t="s">
        <v>8</v>
      </c>
      <c r="Q9" s="168"/>
      <c r="R9" s="167"/>
      <c r="S9" s="49" t="s">
        <v>8</v>
      </c>
      <c r="T9" s="168"/>
      <c r="U9" s="167"/>
      <c r="V9" s="49" t="s">
        <v>8</v>
      </c>
      <c r="W9" s="168"/>
      <c r="X9" s="167"/>
      <c r="Y9" s="49" t="s">
        <v>8</v>
      </c>
      <c r="Z9" s="168"/>
      <c r="AA9" s="167"/>
      <c r="AB9" s="49" t="s">
        <v>8</v>
      </c>
      <c r="AC9" s="168"/>
      <c r="AD9" s="167"/>
      <c r="AE9" s="49" t="s">
        <v>8</v>
      </c>
      <c r="AF9" s="168"/>
      <c r="AG9" s="167"/>
      <c r="AH9" s="49" t="s">
        <v>8</v>
      </c>
      <c r="AI9" s="168"/>
      <c r="AJ9" s="87"/>
      <c r="AK9" s="35" t="s">
        <v>8</v>
      </c>
      <c r="AL9" s="89"/>
      <c r="AM9" s="87"/>
      <c r="AN9" s="35" t="s">
        <v>8</v>
      </c>
      <c r="AO9" s="89"/>
      <c r="AP9" s="87"/>
      <c r="AQ9" s="35" t="s">
        <v>8</v>
      </c>
      <c r="AR9" s="89"/>
      <c r="AS9" s="34"/>
      <c r="AT9" s="35" t="s">
        <v>8</v>
      </c>
      <c r="AU9" s="36"/>
      <c r="AV9" s="286">
        <f>AW9+AX9+AY9</f>
        <v>0</v>
      </c>
      <c r="AW9" s="288"/>
      <c r="AX9" s="272"/>
      <c r="AY9" s="272"/>
      <c r="AZ9" s="272">
        <f>+C9+F9+I9+L9+O9+R9+U9+X9+AA9+AD9+AG9+AM9+AJ9+AS9+AP9</f>
        <v>0</v>
      </c>
      <c r="BA9" s="272">
        <f>+E9+H9+K9+N9+Q9+T9+W9+Z9+AC9+AF9+AI9+AO9+AL9+AU9+AR9</f>
        <v>0</v>
      </c>
      <c r="BB9" s="274">
        <f>+AZ9-BA9-1</f>
        <v>-1</v>
      </c>
      <c r="BC9" s="276">
        <f>+(AW9*3)+(AX9*1)</f>
        <v>0</v>
      </c>
      <c r="BD9" s="278"/>
      <c r="BE9" s="86"/>
      <c r="BF9" s="329"/>
      <c r="BG9" s="271"/>
      <c r="BH9" s="29">
        <v>6</v>
      </c>
    </row>
    <row r="10" spans="1:60" ht="13.5" customHeight="1">
      <c r="A10" s="27"/>
      <c r="B10" s="273"/>
      <c r="C10" s="83"/>
      <c r="D10" s="84"/>
      <c r="E10" s="85"/>
      <c r="F10" s="83"/>
      <c r="G10" s="84"/>
      <c r="H10" s="85"/>
      <c r="I10" s="293"/>
      <c r="J10" s="294"/>
      <c r="K10" s="295"/>
      <c r="L10" s="83"/>
      <c r="M10" s="84"/>
      <c r="N10" s="85"/>
      <c r="O10" s="83"/>
      <c r="P10" s="84"/>
      <c r="Q10" s="85"/>
      <c r="R10" s="83"/>
      <c r="S10" s="84"/>
      <c r="T10" s="85"/>
      <c r="U10" s="83"/>
      <c r="V10" s="84"/>
      <c r="W10" s="85"/>
      <c r="X10" s="83"/>
      <c r="Y10" s="84"/>
      <c r="Z10" s="85"/>
      <c r="AA10" s="83"/>
      <c r="AB10" s="84"/>
      <c r="AC10" s="85"/>
      <c r="AD10" s="83"/>
      <c r="AE10" s="84"/>
      <c r="AF10" s="85"/>
      <c r="AG10" s="83"/>
      <c r="AH10" s="84"/>
      <c r="AI10" s="85"/>
      <c r="AJ10" s="83"/>
      <c r="AK10" s="14"/>
      <c r="AL10" s="85"/>
      <c r="AM10" s="83"/>
      <c r="AN10" s="14"/>
      <c r="AO10" s="85"/>
      <c r="AP10" s="83"/>
      <c r="AQ10" s="14"/>
      <c r="AR10" s="85"/>
      <c r="AS10" s="40"/>
      <c r="AT10" s="14"/>
      <c r="AU10" s="41"/>
      <c r="AV10" s="287"/>
      <c r="AW10" s="289"/>
      <c r="AX10" s="273"/>
      <c r="AY10" s="273"/>
      <c r="AZ10" s="273"/>
      <c r="BA10" s="273"/>
      <c r="BB10" s="275"/>
      <c r="BC10" s="277"/>
      <c r="BD10" s="279"/>
      <c r="BE10" s="86"/>
      <c r="BF10" s="329"/>
      <c r="BG10" s="271"/>
      <c r="BH10" s="29">
        <v>7</v>
      </c>
    </row>
    <row r="11" spans="1:60" ht="13.5" customHeight="1">
      <c r="A11" s="27"/>
      <c r="B11" s="272" t="s">
        <v>55</v>
      </c>
      <c r="C11" s="167"/>
      <c r="D11" s="49" t="s">
        <v>8</v>
      </c>
      <c r="E11" s="168"/>
      <c r="F11" s="167"/>
      <c r="G11" s="49" t="s">
        <v>8</v>
      </c>
      <c r="H11" s="168"/>
      <c r="I11" s="167"/>
      <c r="J11" s="49" t="s">
        <v>8</v>
      </c>
      <c r="K11" s="168"/>
      <c r="L11" s="290"/>
      <c r="M11" s="291"/>
      <c r="N11" s="292"/>
      <c r="O11" s="167"/>
      <c r="P11" s="49" t="s">
        <v>8</v>
      </c>
      <c r="Q11" s="168"/>
      <c r="R11" s="167"/>
      <c r="S11" s="49" t="s">
        <v>8</v>
      </c>
      <c r="T11" s="168"/>
      <c r="U11" s="167"/>
      <c r="V11" s="49" t="s">
        <v>8</v>
      </c>
      <c r="W11" s="168"/>
      <c r="X11" s="167"/>
      <c r="Y11" s="49" t="s">
        <v>8</v>
      </c>
      <c r="Z11" s="168"/>
      <c r="AA11" s="167"/>
      <c r="AB11" s="49" t="s">
        <v>8</v>
      </c>
      <c r="AC11" s="168"/>
      <c r="AD11" s="167"/>
      <c r="AE11" s="49" t="s">
        <v>8</v>
      </c>
      <c r="AF11" s="168"/>
      <c r="AG11" s="167"/>
      <c r="AH11" s="49" t="s">
        <v>8</v>
      </c>
      <c r="AI11" s="168"/>
      <c r="AJ11" s="87"/>
      <c r="AK11" s="35" t="s">
        <v>8</v>
      </c>
      <c r="AL11" s="89"/>
      <c r="AM11" s="87"/>
      <c r="AN11" s="35" t="s">
        <v>8</v>
      </c>
      <c r="AO11" s="89"/>
      <c r="AP11" s="87"/>
      <c r="AQ11" s="35" t="s">
        <v>8</v>
      </c>
      <c r="AR11" s="89"/>
      <c r="AS11" s="34"/>
      <c r="AT11" s="35" t="s">
        <v>8</v>
      </c>
      <c r="AU11" s="36"/>
      <c r="AV11" s="286">
        <f>AW11+AX11+AY11</f>
        <v>0</v>
      </c>
      <c r="AW11" s="288"/>
      <c r="AX11" s="272"/>
      <c r="AY11" s="272"/>
      <c r="AZ11" s="272">
        <f>+C11+F11+I11+L11+O11+R11+U11+X11+AA11+AD11+AG11+AM11+AJ11+AS11+AP11</f>
        <v>0</v>
      </c>
      <c r="BA11" s="272">
        <f>+E11+H11+K11+N11+Q11+T11+W11+Z11+AC11+AF11+AI11+AO11+AL11+AU11+AR11</f>
        <v>0</v>
      </c>
      <c r="BB11" s="274">
        <f>+AZ11-BA11</f>
        <v>0</v>
      </c>
      <c r="BC11" s="276">
        <f>+(AW11*3)+(AX11*1)</f>
        <v>0</v>
      </c>
      <c r="BD11" s="278"/>
      <c r="BE11" s="86"/>
      <c r="BF11" s="329"/>
      <c r="BG11" s="271"/>
      <c r="BH11" s="29">
        <v>8</v>
      </c>
    </row>
    <row r="12" spans="1:60" ht="13.5" customHeight="1">
      <c r="A12" s="27"/>
      <c r="B12" s="273"/>
      <c r="C12" s="83"/>
      <c r="D12" s="84"/>
      <c r="E12" s="85"/>
      <c r="F12" s="83"/>
      <c r="G12" s="84"/>
      <c r="H12" s="85"/>
      <c r="I12" s="83"/>
      <c r="J12" s="84"/>
      <c r="K12" s="85"/>
      <c r="L12" s="293"/>
      <c r="M12" s="294"/>
      <c r="N12" s="295"/>
      <c r="O12" s="83"/>
      <c r="P12" s="84"/>
      <c r="Q12" s="85"/>
      <c r="R12" s="83"/>
      <c r="S12" s="84"/>
      <c r="T12" s="85"/>
      <c r="U12" s="83"/>
      <c r="V12" s="84"/>
      <c r="W12" s="85"/>
      <c r="X12" s="83"/>
      <c r="Y12" s="84"/>
      <c r="Z12" s="85"/>
      <c r="AA12" s="83"/>
      <c r="AB12" s="84"/>
      <c r="AC12" s="85"/>
      <c r="AD12" s="83"/>
      <c r="AE12" s="84"/>
      <c r="AF12" s="85"/>
      <c r="AG12" s="83"/>
      <c r="AH12" s="84"/>
      <c r="AI12" s="85"/>
      <c r="AJ12" s="83"/>
      <c r="AK12" s="14"/>
      <c r="AL12" s="85"/>
      <c r="AM12" s="83"/>
      <c r="AN12" s="14"/>
      <c r="AO12" s="85"/>
      <c r="AP12" s="83"/>
      <c r="AQ12" s="14"/>
      <c r="AR12" s="85"/>
      <c r="AS12" s="40"/>
      <c r="AT12" s="14"/>
      <c r="AU12" s="41"/>
      <c r="AV12" s="287"/>
      <c r="AW12" s="289"/>
      <c r="AX12" s="273"/>
      <c r="AY12" s="273"/>
      <c r="AZ12" s="273"/>
      <c r="BA12" s="273"/>
      <c r="BB12" s="275"/>
      <c r="BC12" s="277"/>
      <c r="BD12" s="279"/>
      <c r="BE12" s="86"/>
      <c r="BF12" s="329"/>
      <c r="BG12" s="271"/>
      <c r="BH12" s="29">
        <v>9</v>
      </c>
    </row>
    <row r="13" spans="1:60" ht="13.5" customHeight="1">
      <c r="A13" s="27"/>
      <c r="B13" s="325" t="s">
        <v>16</v>
      </c>
      <c r="C13" s="167"/>
      <c r="D13" s="49" t="s">
        <v>8</v>
      </c>
      <c r="E13" s="168"/>
      <c r="F13" s="167"/>
      <c r="G13" s="49" t="s">
        <v>8</v>
      </c>
      <c r="H13" s="168"/>
      <c r="I13" s="167"/>
      <c r="J13" s="49" t="s">
        <v>8</v>
      </c>
      <c r="K13" s="168"/>
      <c r="L13" s="167"/>
      <c r="M13" s="49" t="s">
        <v>8</v>
      </c>
      <c r="N13" s="168"/>
      <c r="O13" s="290"/>
      <c r="P13" s="291"/>
      <c r="Q13" s="292"/>
      <c r="R13" s="167"/>
      <c r="S13" s="49" t="s">
        <v>8</v>
      </c>
      <c r="T13" s="168"/>
      <c r="U13" s="167"/>
      <c r="V13" s="49" t="s">
        <v>8</v>
      </c>
      <c r="W13" s="168"/>
      <c r="X13" s="167"/>
      <c r="Y13" s="49" t="s">
        <v>8</v>
      </c>
      <c r="Z13" s="168"/>
      <c r="AA13" s="167"/>
      <c r="AB13" s="49" t="s">
        <v>8</v>
      </c>
      <c r="AC13" s="168"/>
      <c r="AD13" s="167"/>
      <c r="AE13" s="49" t="s">
        <v>8</v>
      </c>
      <c r="AF13" s="168"/>
      <c r="AG13" s="167"/>
      <c r="AH13" s="49" t="s">
        <v>8</v>
      </c>
      <c r="AI13" s="168"/>
      <c r="AJ13" s="87"/>
      <c r="AK13" s="35" t="s">
        <v>8</v>
      </c>
      <c r="AL13" s="89"/>
      <c r="AM13" s="87"/>
      <c r="AN13" s="35" t="s">
        <v>8</v>
      </c>
      <c r="AO13" s="89"/>
      <c r="AP13" s="87"/>
      <c r="AQ13" s="35" t="s">
        <v>8</v>
      </c>
      <c r="AR13" s="89"/>
      <c r="AS13" s="34"/>
      <c r="AT13" s="35" t="s">
        <v>8</v>
      </c>
      <c r="AU13" s="36"/>
      <c r="AV13" s="286">
        <f>AW13+AX13+AY13</f>
        <v>0</v>
      </c>
      <c r="AW13" s="288"/>
      <c r="AX13" s="272"/>
      <c r="AY13" s="272"/>
      <c r="AZ13" s="272">
        <f>+C13+F13+I13+L13+O13+R13+U13+X13+AA13+AD13+AG13+AM13+AJ13+AS13+AP13</f>
        <v>0</v>
      </c>
      <c r="BA13" s="272">
        <f>+E13+H13+K13+N13+Q13+T13+W13+Z13+AC13+AF13+AI13+AO13+AL13+AU13+AR13</f>
        <v>0</v>
      </c>
      <c r="BB13" s="274">
        <f>+AZ13-BA13</f>
        <v>0</v>
      </c>
      <c r="BC13" s="276">
        <f>+(AW13*3)+(AX13*1)</f>
        <v>0</v>
      </c>
      <c r="BD13" s="278"/>
      <c r="BE13" s="86"/>
      <c r="BF13" s="329"/>
      <c r="BG13" s="271"/>
      <c r="BH13" s="29">
        <v>10</v>
      </c>
    </row>
    <row r="14" spans="1:60" ht="13.5" customHeight="1">
      <c r="A14" s="27"/>
      <c r="B14" s="326"/>
      <c r="C14" s="83"/>
      <c r="D14" s="84"/>
      <c r="E14" s="85"/>
      <c r="F14" s="83"/>
      <c r="G14" s="84"/>
      <c r="H14" s="85"/>
      <c r="I14" s="83"/>
      <c r="J14" s="84"/>
      <c r="K14" s="85"/>
      <c r="L14" s="83"/>
      <c r="M14" s="84"/>
      <c r="N14" s="85"/>
      <c r="O14" s="293"/>
      <c r="P14" s="294"/>
      <c r="Q14" s="295"/>
      <c r="R14" s="83"/>
      <c r="S14" s="84"/>
      <c r="T14" s="85"/>
      <c r="U14" s="83"/>
      <c r="V14" s="84"/>
      <c r="W14" s="85"/>
      <c r="X14" s="83"/>
      <c r="Y14" s="84"/>
      <c r="Z14" s="85"/>
      <c r="AA14" s="83"/>
      <c r="AB14" s="84"/>
      <c r="AC14" s="85"/>
      <c r="AD14" s="83"/>
      <c r="AE14" s="84"/>
      <c r="AF14" s="85"/>
      <c r="AG14" s="83"/>
      <c r="AH14" s="84"/>
      <c r="AI14" s="85"/>
      <c r="AJ14" s="83"/>
      <c r="AK14" s="14"/>
      <c r="AL14" s="85"/>
      <c r="AM14" s="83"/>
      <c r="AN14" s="14"/>
      <c r="AO14" s="85"/>
      <c r="AP14" s="83"/>
      <c r="AQ14" s="14"/>
      <c r="AR14" s="85"/>
      <c r="AS14" s="40"/>
      <c r="AT14" s="14"/>
      <c r="AU14" s="41"/>
      <c r="AV14" s="287"/>
      <c r="AW14" s="289"/>
      <c r="AX14" s="273"/>
      <c r="AY14" s="273"/>
      <c r="AZ14" s="273"/>
      <c r="BA14" s="273"/>
      <c r="BB14" s="275"/>
      <c r="BC14" s="277"/>
      <c r="BD14" s="279"/>
      <c r="BE14" s="86"/>
      <c r="BF14" s="329"/>
      <c r="BG14" s="271"/>
      <c r="BH14" s="29">
        <v>11</v>
      </c>
    </row>
    <row r="15" spans="1:60" ht="13.5" customHeight="1">
      <c r="A15" s="27"/>
      <c r="B15" s="272" t="s">
        <v>76</v>
      </c>
      <c r="C15" s="167"/>
      <c r="D15" s="49" t="s">
        <v>8</v>
      </c>
      <c r="E15" s="168"/>
      <c r="F15" s="167"/>
      <c r="G15" s="49" t="s">
        <v>8</v>
      </c>
      <c r="H15" s="168"/>
      <c r="I15" s="167"/>
      <c r="J15" s="49" t="s">
        <v>8</v>
      </c>
      <c r="K15" s="168"/>
      <c r="L15" s="167"/>
      <c r="M15" s="49" t="s">
        <v>8</v>
      </c>
      <c r="N15" s="168"/>
      <c r="O15" s="167"/>
      <c r="P15" s="49" t="s">
        <v>8</v>
      </c>
      <c r="Q15" s="168"/>
      <c r="R15" s="290"/>
      <c r="S15" s="291"/>
      <c r="T15" s="292"/>
      <c r="U15" s="167"/>
      <c r="V15" s="49" t="s">
        <v>8</v>
      </c>
      <c r="W15" s="168"/>
      <c r="X15" s="167"/>
      <c r="Y15" s="49" t="s">
        <v>8</v>
      </c>
      <c r="Z15" s="168"/>
      <c r="AA15" s="167"/>
      <c r="AB15" s="49" t="s">
        <v>8</v>
      </c>
      <c r="AC15" s="168"/>
      <c r="AD15" s="167"/>
      <c r="AE15" s="49" t="s">
        <v>8</v>
      </c>
      <c r="AF15" s="168"/>
      <c r="AG15" s="167"/>
      <c r="AH15" s="49" t="s">
        <v>8</v>
      </c>
      <c r="AI15" s="168"/>
      <c r="AJ15" s="87"/>
      <c r="AK15" s="35" t="s">
        <v>8</v>
      </c>
      <c r="AL15" s="89"/>
      <c r="AM15" s="87"/>
      <c r="AN15" s="35" t="s">
        <v>8</v>
      </c>
      <c r="AO15" s="89"/>
      <c r="AP15" s="87"/>
      <c r="AQ15" s="35" t="s">
        <v>8</v>
      </c>
      <c r="AR15" s="89"/>
      <c r="AS15" s="34"/>
      <c r="AT15" s="35" t="s">
        <v>8</v>
      </c>
      <c r="AU15" s="36"/>
      <c r="AV15" s="286">
        <f>AW15+AX15+AY15</f>
        <v>0</v>
      </c>
      <c r="AW15" s="288"/>
      <c r="AX15" s="272"/>
      <c r="AY15" s="272"/>
      <c r="AZ15" s="272">
        <f>+C15+F15+I15+L15+O15+R15+U15+X15+AA15+AD15+AG15+AM15+AJ15+AS15+AP15</f>
        <v>0</v>
      </c>
      <c r="BA15" s="272">
        <f>+E15+H15+K15+N15+Q15+T15+W15+Z15+AC15+AF15+AI15+AO15+AL15+AU15+AR15</f>
        <v>0</v>
      </c>
      <c r="BB15" s="274">
        <f>+AZ15-BA15</f>
        <v>0</v>
      </c>
      <c r="BC15" s="276">
        <f>+(AW15*3)+(AX15*1)</f>
        <v>0</v>
      </c>
      <c r="BD15" s="278"/>
      <c r="BE15" s="86"/>
      <c r="BF15" s="329"/>
      <c r="BG15" s="271"/>
      <c r="BH15" s="29">
        <v>12</v>
      </c>
    </row>
    <row r="16" spans="1:60" ht="13.5" customHeight="1">
      <c r="A16" s="27"/>
      <c r="B16" s="273"/>
      <c r="C16" s="83"/>
      <c r="D16" s="84"/>
      <c r="E16" s="85"/>
      <c r="F16" s="83"/>
      <c r="G16" s="84"/>
      <c r="H16" s="85"/>
      <c r="I16" s="83"/>
      <c r="J16" s="84"/>
      <c r="K16" s="85"/>
      <c r="L16" s="83"/>
      <c r="M16" s="84"/>
      <c r="N16" s="85"/>
      <c r="O16" s="83"/>
      <c r="P16" s="84"/>
      <c r="Q16" s="85"/>
      <c r="R16" s="293"/>
      <c r="S16" s="294"/>
      <c r="T16" s="295"/>
      <c r="U16" s="83"/>
      <c r="V16" s="84"/>
      <c r="W16" s="85"/>
      <c r="X16" s="83"/>
      <c r="Y16" s="84"/>
      <c r="Z16" s="85"/>
      <c r="AA16" s="83"/>
      <c r="AB16" s="84"/>
      <c r="AC16" s="85"/>
      <c r="AD16" s="83"/>
      <c r="AE16" s="84"/>
      <c r="AF16" s="85"/>
      <c r="AG16" s="83"/>
      <c r="AH16" s="84"/>
      <c r="AI16" s="85"/>
      <c r="AJ16" s="83"/>
      <c r="AK16" s="14"/>
      <c r="AL16" s="85"/>
      <c r="AM16" s="83"/>
      <c r="AN16" s="14"/>
      <c r="AO16" s="85"/>
      <c r="AP16" s="83"/>
      <c r="AQ16" s="14"/>
      <c r="AR16" s="85"/>
      <c r="AS16" s="40"/>
      <c r="AT16" s="14"/>
      <c r="AU16" s="41"/>
      <c r="AV16" s="287"/>
      <c r="AW16" s="289"/>
      <c r="AX16" s="273"/>
      <c r="AY16" s="273"/>
      <c r="AZ16" s="273"/>
      <c r="BA16" s="273"/>
      <c r="BB16" s="275"/>
      <c r="BC16" s="277"/>
      <c r="BD16" s="279"/>
      <c r="BE16" s="86"/>
      <c r="BF16" s="329"/>
      <c r="BG16" s="271"/>
      <c r="BH16" s="29">
        <v>13</v>
      </c>
    </row>
    <row r="17" spans="1:60" ht="13.5" customHeight="1">
      <c r="A17" s="27"/>
      <c r="B17" s="272" t="s">
        <v>70</v>
      </c>
      <c r="C17" s="167"/>
      <c r="D17" s="49" t="s">
        <v>8</v>
      </c>
      <c r="E17" s="168"/>
      <c r="F17" s="167"/>
      <c r="G17" s="49" t="s">
        <v>8</v>
      </c>
      <c r="H17" s="168"/>
      <c r="I17" s="167"/>
      <c r="J17" s="49" t="s">
        <v>8</v>
      </c>
      <c r="K17" s="168"/>
      <c r="L17" s="167"/>
      <c r="M17" s="49" t="s">
        <v>8</v>
      </c>
      <c r="N17" s="168"/>
      <c r="O17" s="167"/>
      <c r="P17" s="49" t="s">
        <v>8</v>
      </c>
      <c r="Q17" s="168"/>
      <c r="R17" s="167"/>
      <c r="S17" s="49" t="s">
        <v>8</v>
      </c>
      <c r="T17" s="168"/>
      <c r="U17" s="290"/>
      <c r="V17" s="291"/>
      <c r="W17" s="292"/>
      <c r="X17" s="167"/>
      <c r="Y17" s="49" t="s">
        <v>8</v>
      </c>
      <c r="Z17" s="168"/>
      <c r="AA17" s="167"/>
      <c r="AB17" s="49" t="s">
        <v>8</v>
      </c>
      <c r="AC17" s="168"/>
      <c r="AD17" s="167"/>
      <c r="AE17" s="49" t="s">
        <v>8</v>
      </c>
      <c r="AF17" s="168"/>
      <c r="AG17" s="167"/>
      <c r="AH17" s="49" t="s">
        <v>8</v>
      </c>
      <c r="AI17" s="168"/>
      <c r="AJ17" s="87"/>
      <c r="AK17" s="35" t="s">
        <v>8</v>
      </c>
      <c r="AL17" s="89"/>
      <c r="AM17" s="87"/>
      <c r="AN17" s="35" t="s">
        <v>8</v>
      </c>
      <c r="AO17" s="89"/>
      <c r="AP17" s="87"/>
      <c r="AQ17" s="35" t="s">
        <v>8</v>
      </c>
      <c r="AR17" s="89"/>
      <c r="AS17" s="34"/>
      <c r="AT17" s="35" t="s">
        <v>8</v>
      </c>
      <c r="AU17" s="36"/>
      <c r="AV17" s="286">
        <f>AW17+AX17+AY17</f>
        <v>0</v>
      </c>
      <c r="AW17" s="288"/>
      <c r="AX17" s="272"/>
      <c r="AY17" s="272"/>
      <c r="AZ17" s="272">
        <f>+C17+F17+I17+L17+O17+R17+U17+X17+AA17+AD17+AG17+AM17+AJ17+AS17+AP17</f>
        <v>0</v>
      </c>
      <c r="BA17" s="272">
        <f>+E17+H17+K17+N17+Q17+T17+W17+Z17+AC17+AF17+AI17+AO17+AL17+AU17+AR17</f>
        <v>0</v>
      </c>
      <c r="BB17" s="274">
        <f>+AZ17-BA17</f>
        <v>0</v>
      </c>
      <c r="BC17" s="276">
        <f>+(AW17*3)+(AX17*1)</f>
        <v>0</v>
      </c>
      <c r="BD17" s="278"/>
      <c r="BE17" s="86"/>
      <c r="BF17" s="329"/>
      <c r="BG17" s="271"/>
      <c r="BH17" s="29">
        <v>14</v>
      </c>
    </row>
    <row r="18" spans="1:60" ht="13.5" customHeight="1">
      <c r="A18" s="27"/>
      <c r="B18" s="273"/>
      <c r="C18" s="83"/>
      <c r="D18" s="84"/>
      <c r="E18" s="85"/>
      <c r="F18" s="83"/>
      <c r="G18" s="84"/>
      <c r="H18" s="85"/>
      <c r="I18" s="83"/>
      <c r="J18" s="84"/>
      <c r="K18" s="85"/>
      <c r="L18" s="83"/>
      <c r="M18" s="84"/>
      <c r="N18" s="85"/>
      <c r="O18" s="83"/>
      <c r="P18" s="84"/>
      <c r="Q18" s="85"/>
      <c r="R18" s="83"/>
      <c r="S18" s="84"/>
      <c r="T18" s="85"/>
      <c r="U18" s="293"/>
      <c r="V18" s="294"/>
      <c r="W18" s="295"/>
      <c r="X18" s="83"/>
      <c r="Y18" s="84"/>
      <c r="Z18" s="85"/>
      <c r="AA18" s="83"/>
      <c r="AB18" s="84"/>
      <c r="AC18" s="85"/>
      <c r="AD18" s="83"/>
      <c r="AE18" s="84"/>
      <c r="AF18" s="85"/>
      <c r="AG18" s="83"/>
      <c r="AH18" s="84"/>
      <c r="AI18" s="85"/>
      <c r="AJ18" s="83"/>
      <c r="AK18" s="14"/>
      <c r="AL18" s="85"/>
      <c r="AM18" s="83"/>
      <c r="AN18" s="14"/>
      <c r="AO18" s="85"/>
      <c r="AP18" s="83"/>
      <c r="AQ18" s="14"/>
      <c r="AR18" s="85"/>
      <c r="AS18" s="40"/>
      <c r="AT18" s="14"/>
      <c r="AU18" s="41"/>
      <c r="AV18" s="287"/>
      <c r="AW18" s="289"/>
      <c r="AX18" s="273"/>
      <c r="AY18" s="273"/>
      <c r="AZ18" s="273"/>
      <c r="BA18" s="273"/>
      <c r="BB18" s="275"/>
      <c r="BC18" s="277"/>
      <c r="BD18" s="279"/>
      <c r="BE18" s="86"/>
      <c r="BF18" s="329"/>
      <c r="BG18" s="271"/>
      <c r="BH18" s="29"/>
    </row>
    <row r="19" spans="1:60" ht="13.5" customHeight="1">
      <c r="A19" s="27"/>
      <c r="B19" s="288" t="s">
        <v>78</v>
      </c>
      <c r="C19" s="167"/>
      <c r="D19" s="49" t="s">
        <v>8</v>
      </c>
      <c r="E19" s="168"/>
      <c r="F19" s="167"/>
      <c r="G19" s="49" t="s">
        <v>8</v>
      </c>
      <c r="H19" s="168"/>
      <c r="I19" s="167"/>
      <c r="J19" s="49" t="s">
        <v>8</v>
      </c>
      <c r="K19" s="168"/>
      <c r="L19" s="167"/>
      <c r="M19" s="49" t="s">
        <v>8</v>
      </c>
      <c r="N19" s="168"/>
      <c r="O19" s="167"/>
      <c r="P19" s="49" t="s">
        <v>8</v>
      </c>
      <c r="Q19" s="168"/>
      <c r="R19" s="167"/>
      <c r="S19" s="49" t="s">
        <v>8</v>
      </c>
      <c r="T19" s="168"/>
      <c r="U19" s="167"/>
      <c r="V19" s="49" t="s">
        <v>8</v>
      </c>
      <c r="W19" s="168"/>
      <c r="X19" s="290"/>
      <c r="Y19" s="291"/>
      <c r="Z19" s="292"/>
      <c r="AA19" s="167"/>
      <c r="AB19" s="49" t="s">
        <v>8</v>
      </c>
      <c r="AC19" s="168"/>
      <c r="AD19" s="167"/>
      <c r="AE19" s="49" t="s">
        <v>8</v>
      </c>
      <c r="AF19" s="168"/>
      <c r="AG19" s="167"/>
      <c r="AH19" s="49" t="s">
        <v>8</v>
      </c>
      <c r="AI19" s="168"/>
      <c r="AJ19" s="87"/>
      <c r="AK19" s="35" t="s">
        <v>8</v>
      </c>
      <c r="AL19" s="89"/>
      <c r="AM19" s="87"/>
      <c r="AN19" s="35" t="s">
        <v>8</v>
      </c>
      <c r="AO19" s="89"/>
      <c r="AP19" s="87"/>
      <c r="AQ19" s="35" t="s">
        <v>8</v>
      </c>
      <c r="AR19" s="89"/>
      <c r="AS19" s="34"/>
      <c r="AT19" s="35" t="s">
        <v>8</v>
      </c>
      <c r="AU19" s="36"/>
      <c r="AV19" s="286">
        <f>AW19+AX19+AY19</f>
        <v>0</v>
      </c>
      <c r="AW19" s="288"/>
      <c r="AX19" s="272"/>
      <c r="AY19" s="272"/>
      <c r="AZ19" s="272">
        <f>+C19+F19+I19+L19+O19+R19+U19+X19+AA19+AD19+AG19+AM19+AJ19+AS19+AP19</f>
        <v>0</v>
      </c>
      <c r="BA19" s="272">
        <f>+E19+H19+K19+N19+Q19+T19+W19+Z19+AC19+AF19+AI19+AO19+AL19+AU19+AR19</f>
        <v>0</v>
      </c>
      <c r="BB19" s="274">
        <f>+AZ19-BA19</f>
        <v>0</v>
      </c>
      <c r="BC19" s="276">
        <f>+(AW19*3)+(AX19*1)</f>
        <v>0</v>
      </c>
      <c r="BD19" s="278"/>
      <c r="BE19" s="86"/>
      <c r="BF19" s="329"/>
      <c r="BG19" s="271"/>
      <c r="BH19" s="29"/>
    </row>
    <row r="20" spans="1:60" ht="13.5" customHeight="1">
      <c r="A20" s="27"/>
      <c r="B20" s="289"/>
      <c r="C20" s="83"/>
      <c r="D20" s="84"/>
      <c r="E20" s="85"/>
      <c r="F20" s="83"/>
      <c r="G20" s="84"/>
      <c r="H20" s="85"/>
      <c r="I20" s="83"/>
      <c r="J20" s="84"/>
      <c r="K20" s="85"/>
      <c r="L20" s="83"/>
      <c r="M20" s="84"/>
      <c r="N20" s="85"/>
      <c r="O20" s="83"/>
      <c r="P20" s="84"/>
      <c r="Q20" s="85"/>
      <c r="R20" s="83"/>
      <c r="S20" s="84"/>
      <c r="T20" s="85"/>
      <c r="U20" s="83"/>
      <c r="V20" s="84"/>
      <c r="W20" s="85"/>
      <c r="X20" s="293"/>
      <c r="Y20" s="294"/>
      <c r="Z20" s="295"/>
      <c r="AA20" s="83"/>
      <c r="AB20" s="84"/>
      <c r="AC20" s="85"/>
      <c r="AD20" s="83"/>
      <c r="AE20" s="84"/>
      <c r="AF20" s="85"/>
      <c r="AG20" s="83"/>
      <c r="AH20" s="84"/>
      <c r="AI20" s="85"/>
      <c r="AJ20" s="83"/>
      <c r="AK20" s="14"/>
      <c r="AL20" s="85"/>
      <c r="AM20" s="83"/>
      <c r="AN20" s="14"/>
      <c r="AO20" s="85"/>
      <c r="AP20" s="83"/>
      <c r="AQ20" s="14"/>
      <c r="AR20" s="85"/>
      <c r="AS20" s="40"/>
      <c r="AT20" s="14"/>
      <c r="AU20" s="41"/>
      <c r="AV20" s="287"/>
      <c r="AW20" s="289"/>
      <c r="AX20" s="273"/>
      <c r="AY20" s="273"/>
      <c r="AZ20" s="273"/>
      <c r="BA20" s="273"/>
      <c r="BB20" s="275"/>
      <c r="BC20" s="277"/>
      <c r="BD20" s="279"/>
      <c r="BE20" s="86"/>
      <c r="BF20" s="329"/>
      <c r="BG20" s="271"/>
      <c r="BH20" s="29"/>
    </row>
    <row r="21" spans="1:60" ht="13.5" customHeight="1">
      <c r="A21" s="27"/>
      <c r="B21" s="272" t="s">
        <v>38</v>
      </c>
      <c r="C21" s="167"/>
      <c r="D21" s="49" t="s">
        <v>8</v>
      </c>
      <c r="E21" s="168"/>
      <c r="F21" s="167"/>
      <c r="G21" s="49" t="s">
        <v>8</v>
      </c>
      <c r="H21" s="168"/>
      <c r="I21" s="167"/>
      <c r="J21" s="49" t="s">
        <v>8</v>
      </c>
      <c r="K21" s="168"/>
      <c r="L21" s="167"/>
      <c r="M21" s="49" t="s">
        <v>8</v>
      </c>
      <c r="N21" s="168"/>
      <c r="O21" s="167"/>
      <c r="P21" s="49" t="s">
        <v>8</v>
      </c>
      <c r="Q21" s="168"/>
      <c r="R21" s="167"/>
      <c r="S21" s="49" t="s">
        <v>8</v>
      </c>
      <c r="T21" s="168"/>
      <c r="U21" s="167"/>
      <c r="V21" s="49" t="s">
        <v>8</v>
      </c>
      <c r="W21" s="168"/>
      <c r="X21" s="167"/>
      <c r="Y21" s="49" t="s">
        <v>8</v>
      </c>
      <c r="Z21" s="168"/>
      <c r="AA21" s="290"/>
      <c r="AB21" s="291"/>
      <c r="AC21" s="292"/>
      <c r="AD21" s="167"/>
      <c r="AE21" s="49" t="s">
        <v>8</v>
      </c>
      <c r="AF21" s="168"/>
      <c r="AG21" s="167"/>
      <c r="AH21" s="49" t="s">
        <v>8</v>
      </c>
      <c r="AI21" s="168"/>
      <c r="AJ21" s="87"/>
      <c r="AK21" s="35" t="s">
        <v>8</v>
      </c>
      <c r="AL21" s="89"/>
      <c r="AM21" s="87"/>
      <c r="AN21" s="35" t="s">
        <v>8</v>
      </c>
      <c r="AO21" s="89"/>
      <c r="AP21" s="87"/>
      <c r="AQ21" s="35" t="s">
        <v>8</v>
      </c>
      <c r="AR21" s="89"/>
      <c r="AS21" s="34"/>
      <c r="AT21" s="35" t="s">
        <v>8</v>
      </c>
      <c r="AU21" s="36"/>
      <c r="AV21" s="286">
        <f>AW21+AX21+AY21</f>
        <v>0</v>
      </c>
      <c r="AW21" s="288"/>
      <c r="AX21" s="272"/>
      <c r="AY21" s="272"/>
      <c r="AZ21" s="272">
        <f>+C21+F21+I21+L21+O21+R21+U21+X21+AA21+AD21+AG21+AM21+AJ21+AS21+AP21</f>
        <v>0</v>
      </c>
      <c r="BA21" s="272">
        <f>+E21+H21+K21+N21+Q21+T21+W21+Z21+AC21+AF21+AI21+AO21+AL21+AU21+AR21</f>
        <v>0</v>
      </c>
      <c r="BB21" s="274">
        <f>+AZ21-BA21</f>
        <v>0</v>
      </c>
      <c r="BC21" s="276">
        <f>+(AW21*3)+(AX21*1)</f>
        <v>0</v>
      </c>
      <c r="BD21" s="278"/>
      <c r="BE21" s="86"/>
      <c r="BF21" s="329"/>
      <c r="BG21" s="271"/>
      <c r="BH21" s="29"/>
    </row>
    <row r="22" spans="1:60" ht="13.5" customHeight="1">
      <c r="A22" s="27"/>
      <c r="B22" s="273"/>
      <c r="C22" s="83"/>
      <c r="D22" s="84"/>
      <c r="E22" s="85"/>
      <c r="F22" s="83"/>
      <c r="G22" s="84"/>
      <c r="H22" s="85"/>
      <c r="I22" s="83"/>
      <c r="J22" s="84"/>
      <c r="K22" s="85"/>
      <c r="L22" s="83"/>
      <c r="M22" s="84"/>
      <c r="N22" s="85"/>
      <c r="O22" s="83"/>
      <c r="P22" s="84"/>
      <c r="Q22" s="85"/>
      <c r="R22" s="83"/>
      <c r="S22" s="84"/>
      <c r="T22" s="85"/>
      <c r="U22" s="83"/>
      <c r="V22" s="84"/>
      <c r="W22" s="85"/>
      <c r="X22" s="83"/>
      <c r="Y22" s="84"/>
      <c r="Z22" s="85"/>
      <c r="AA22" s="293"/>
      <c r="AB22" s="294"/>
      <c r="AC22" s="295"/>
      <c r="AD22" s="83"/>
      <c r="AE22" s="84"/>
      <c r="AF22" s="85"/>
      <c r="AG22" s="83"/>
      <c r="AH22" s="84"/>
      <c r="AI22" s="85"/>
      <c r="AJ22" s="83"/>
      <c r="AK22" s="14"/>
      <c r="AL22" s="85"/>
      <c r="AM22" s="83"/>
      <c r="AN22" s="14"/>
      <c r="AO22" s="85"/>
      <c r="AP22" s="83"/>
      <c r="AQ22" s="14"/>
      <c r="AR22" s="85"/>
      <c r="AS22" s="40"/>
      <c r="AT22" s="14"/>
      <c r="AU22" s="41"/>
      <c r="AV22" s="287"/>
      <c r="AW22" s="289"/>
      <c r="AX22" s="273"/>
      <c r="AY22" s="273"/>
      <c r="AZ22" s="273"/>
      <c r="BA22" s="273"/>
      <c r="BB22" s="275"/>
      <c r="BC22" s="277"/>
      <c r="BD22" s="279"/>
      <c r="BE22" s="86"/>
      <c r="BF22" s="329"/>
      <c r="BG22" s="271"/>
      <c r="BH22" s="29"/>
    </row>
    <row r="23" spans="1:60" ht="13.5" customHeight="1">
      <c r="A23" s="27"/>
      <c r="B23" s="330" t="s">
        <v>69</v>
      </c>
      <c r="C23" s="167"/>
      <c r="D23" s="49" t="s">
        <v>8</v>
      </c>
      <c r="E23" s="168"/>
      <c r="F23" s="167"/>
      <c r="G23" s="49" t="s">
        <v>8</v>
      </c>
      <c r="H23" s="168"/>
      <c r="I23" s="167"/>
      <c r="J23" s="49" t="s">
        <v>8</v>
      </c>
      <c r="K23" s="168"/>
      <c r="L23" s="167"/>
      <c r="M23" s="49" t="s">
        <v>8</v>
      </c>
      <c r="N23" s="168"/>
      <c r="O23" s="167"/>
      <c r="P23" s="49" t="s">
        <v>8</v>
      </c>
      <c r="Q23" s="168"/>
      <c r="R23" s="167"/>
      <c r="S23" s="49" t="s">
        <v>8</v>
      </c>
      <c r="T23" s="168"/>
      <c r="U23" s="167"/>
      <c r="V23" s="49" t="s">
        <v>8</v>
      </c>
      <c r="W23" s="168"/>
      <c r="X23" s="167"/>
      <c r="Y23" s="49" t="s">
        <v>8</v>
      </c>
      <c r="Z23" s="168"/>
      <c r="AA23" s="167"/>
      <c r="AB23" s="49" t="s">
        <v>8</v>
      </c>
      <c r="AC23" s="168"/>
      <c r="AD23" s="290"/>
      <c r="AE23" s="291"/>
      <c r="AF23" s="292"/>
      <c r="AG23" s="167"/>
      <c r="AH23" s="49" t="s">
        <v>8</v>
      </c>
      <c r="AI23" s="168"/>
      <c r="AJ23" s="87"/>
      <c r="AK23" s="35" t="s">
        <v>8</v>
      </c>
      <c r="AL23" s="89"/>
      <c r="AM23" s="87"/>
      <c r="AN23" s="35" t="s">
        <v>8</v>
      </c>
      <c r="AO23" s="89"/>
      <c r="AP23" s="87"/>
      <c r="AQ23" s="35" t="s">
        <v>8</v>
      </c>
      <c r="AR23" s="89"/>
      <c r="AS23" s="34"/>
      <c r="AT23" s="35" t="s">
        <v>8</v>
      </c>
      <c r="AU23" s="36"/>
      <c r="AV23" s="286">
        <f>AW23+AX23+AY23</f>
        <v>0</v>
      </c>
      <c r="AW23" s="288"/>
      <c r="AX23" s="272"/>
      <c r="AY23" s="272"/>
      <c r="AZ23" s="272">
        <f>+C23+F23+I23+L23+O23+R23+U23+X23+AA23+AD23+AG23+AM23+AJ23+AS23+AP23</f>
        <v>0</v>
      </c>
      <c r="BA23" s="272">
        <f>+E23+H23+K23+N23+Q23+T23+W23+Z23+AC23+AF23+AI23+AO23+AL23+AU23+AR23</f>
        <v>0</v>
      </c>
      <c r="BB23" s="274">
        <f>+AZ23-BA23</f>
        <v>0</v>
      </c>
      <c r="BC23" s="276">
        <f>+(AW23*3)+(AX23*1)</f>
        <v>0</v>
      </c>
      <c r="BD23" s="278"/>
      <c r="BE23" s="86"/>
      <c r="BF23" s="329"/>
      <c r="BG23" s="271"/>
      <c r="BH23" s="29" t="s">
        <v>52</v>
      </c>
    </row>
    <row r="24" spans="1:60" ht="13.5" customHeight="1">
      <c r="A24" s="27"/>
      <c r="B24" s="331"/>
      <c r="C24" s="83"/>
      <c r="D24" s="84"/>
      <c r="E24" s="85"/>
      <c r="F24" s="83"/>
      <c r="G24" s="84"/>
      <c r="H24" s="85"/>
      <c r="I24" s="83"/>
      <c r="J24" s="84"/>
      <c r="K24" s="85"/>
      <c r="L24" s="83"/>
      <c r="M24" s="84"/>
      <c r="N24" s="85"/>
      <c r="O24" s="83"/>
      <c r="P24" s="84"/>
      <c r="Q24" s="85"/>
      <c r="R24" s="83"/>
      <c r="S24" s="84"/>
      <c r="T24" s="85"/>
      <c r="U24" s="83"/>
      <c r="V24" s="84"/>
      <c r="W24" s="85"/>
      <c r="X24" s="83"/>
      <c r="Y24" s="84"/>
      <c r="Z24" s="85"/>
      <c r="AA24" s="83"/>
      <c r="AB24" s="84"/>
      <c r="AC24" s="85"/>
      <c r="AD24" s="293"/>
      <c r="AE24" s="294"/>
      <c r="AF24" s="295"/>
      <c r="AG24" s="83"/>
      <c r="AH24" s="84"/>
      <c r="AI24" s="85"/>
      <c r="AJ24" s="83"/>
      <c r="AK24" s="14"/>
      <c r="AL24" s="85"/>
      <c r="AM24" s="83"/>
      <c r="AN24" s="14"/>
      <c r="AO24" s="85"/>
      <c r="AP24" s="83"/>
      <c r="AQ24" s="14"/>
      <c r="AR24" s="85"/>
      <c r="AS24" s="40"/>
      <c r="AT24" s="14"/>
      <c r="AU24" s="41"/>
      <c r="AV24" s="287"/>
      <c r="AW24" s="289"/>
      <c r="AX24" s="273"/>
      <c r="AY24" s="273"/>
      <c r="AZ24" s="273"/>
      <c r="BA24" s="273"/>
      <c r="BB24" s="275"/>
      <c r="BC24" s="277"/>
      <c r="BD24" s="279"/>
      <c r="BE24" s="86"/>
      <c r="BF24" s="329"/>
      <c r="BG24" s="271"/>
      <c r="BH24" s="29" t="s">
        <v>53</v>
      </c>
    </row>
    <row r="25" spans="1:60" ht="13.5" customHeight="1">
      <c r="A25" s="27"/>
      <c r="B25" s="296" t="s">
        <v>56</v>
      </c>
      <c r="C25" s="167"/>
      <c r="D25" s="49" t="s">
        <v>8</v>
      </c>
      <c r="E25" s="168"/>
      <c r="F25" s="167"/>
      <c r="G25" s="49" t="s">
        <v>8</v>
      </c>
      <c r="H25" s="168"/>
      <c r="I25" s="167"/>
      <c r="J25" s="49" t="s">
        <v>8</v>
      </c>
      <c r="K25" s="168"/>
      <c r="L25" s="167"/>
      <c r="M25" s="49" t="s">
        <v>8</v>
      </c>
      <c r="N25" s="168"/>
      <c r="O25" s="167"/>
      <c r="P25" s="49" t="s">
        <v>8</v>
      </c>
      <c r="Q25" s="168"/>
      <c r="R25" s="167"/>
      <c r="S25" s="49" t="s">
        <v>8</v>
      </c>
      <c r="T25" s="168"/>
      <c r="U25" s="167"/>
      <c r="V25" s="49" t="s">
        <v>8</v>
      </c>
      <c r="W25" s="168"/>
      <c r="X25" s="167"/>
      <c r="Y25" s="49" t="s">
        <v>8</v>
      </c>
      <c r="Z25" s="168"/>
      <c r="AA25" s="167"/>
      <c r="AB25" s="49" t="s">
        <v>8</v>
      </c>
      <c r="AC25" s="168"/>
      <c r="AD25" s="167"/>
      <c r="AE25" s="49" t="s">
        <v>8</v>
      </c>
      <c r="AF25" s="168"/>
      <c r="AG25" s="290"/>
      <c r="AH25" s="291"/>
      <c r="AI25" s="292"/>
      <c r="AJ25" s="87"/>
      <c r="AK25" s="35" t="s">
        <v>8</v>
      </c>
      <c r="AL25" s="89"/>
      <c r="AM25" s="87"/>
      <c r="AN25" s="35" t="s">
        <v>8</v>
      </c>
      <c r="AO25" s="89"/>
      <c r="AP25" s="87"/>
      <c r="AQ25" s="35" t="s">
        <v>8</v>
      </c>
      <c r="AR25" s="89"/>
      <c r="AS25" s="34"/>
      <c r="AT25" s="35" t="s">
        <v>8</v>
      </c>
      <c r="AU25" s="36"/>
      <c r="AV25" s="286">
        <f>AW25+AX25+AY25</f>
        <v>0</v>
      </c>
      <c r="AW25" s="288"/>
      <c r="AX25" s="272"/>
      <c r="AY25" s="272"/>
      <c r="AZ25" s="272">
        <f>+C25+F25+I25+L25+O25+R25+U25+X25+AA25+AD25+AG25+AM25+AJ25+AS25+AP25</f>
        <v>0</v>
      </c>
      <c r="BA25" s="272">
        <f>+E25+H25+K25+N25+Q25+T25+W25+Z25+AC25+AF25+AI25+AO25+AL25+AU25+AR25</f>
        <v>0</v>
      </c>
      <c r="BB25" s="274">
        <f>+AZ25-BA25</f>
        <v>0</v>
      </c>
      <c r="BC25" s="276">
        <f>+(AW25*3)+(AX25*1)</f>
        <v>0</v>
      </c>
      <c r="BD25" s="278"/>
      <c r="BE25" s="86"/>
      <c r="BF25" s="329"/>
      <c r="BG25" s="271"/>
      <c r="BH25" s="29" t="s">
        <v>54</v>
      </c>
    </row>
    <row r="26" spans="1:60" ht="13.5" customHeight="1">
      <c r="A26" s="27"/>
      <c r="B26" s="297"/>
      <c r="C26" s="169"/>
      <c r="D26" s="170"/>
      <c r="E26" s="171"/>
      <c r="F26" s="169"/>
      <c r="G26" s="170"/>
      <c r="H26" s="171"/>
      <c r="I26" s="169"/>
      <c r="J26" s="170"/>
      <c r="K26" s="171"/>
      <c r="L26" s="169"/>
      <c r="M26" s="170"/>
      <c r="N26" s="171"/>
      <c r="O26" s="169"/>
      <c r="P26" s="170"/>
      <c r="Q26" s="171"/>
      <c r="R26" s="169"/>
      <c r="S26" s="170"/>
      <c r="T26" s="171"/>
      <c r="U26" s="169"/>
      <c r="V26" s="170"/>
      <c r="W26" s="171"/>
      <c r="X26" s="169"/>
      <c r="Y26" s="170"/>
      <c r="Z26" s="171"/>
      <c r="AA26" s="169"/>
      <c r="AB26" s="170"/>
      <c r="AC26" s="171"/>
      <c r="AD26" s="169"/>
      <c r="AE26" s="170"/>
      <c r="AF26" s="171"/>
      <c r="AG26" s="293"/>
      <c r="AH26" s="294"/>
      <c r="AI26" s="295"/>
      <c r="AJ26" s="90"/>
      <c r="AK26" s="44"/>
      <c r="AL26" s="92"/>
      <c r="AM26" s="90"/>
      <c r="AN26" s="44"/>
      <c r="AO26" s="92"/>
      <c r="AP26" s="90"/>
      <c r="AQ26" s="44"/>
      <c r="AR26" s="92"/>
      <c r="AS26" s="40"/>
      <c r="AT26" s="14"/>
      <c r="AU26" s="41"/>
      <c r="AV26" s="287"/>
      <c r="AW26" s="289"/>
      <c r="AX26" s="273"/>
      <c r="AY26" s="273"/>
      <c r="AZ26" s="273"/>
      <c r="BA26" s="273"/>
      <c r="BB26" s="275"/>
      <c r="BC26" s="277"/>
      <c r="BD26" s="279"/>
      <c r="BE26" s="86"/>
      <c r="BF26" s="329"/>
      <c r="BG26" s="271"/>
      <c r="BH26" s="29"/>
    </row>
    <row r="27" spans="1:60" ht="13.5" customHeight="1" hidden="1">
      <c r="A27" s="27"/>
      <c r="B27" s="332"/>
      <c r="C27" s="87"/>
      <c r="D27" s="35" t="s">
        <v>8</v>
      </c>
      <c r="E27" s="89"/>
      <c r="F27" s="87"/>
      <c r="G27" s="35" t="s">
        <v>8</v>
      </c>
      <c r="H27" s="89"/>
      <c r="I27" s="87"/>
      <c r="J27" s="35" t="s">
        <v>8</v>
      </c>
      <c r="K27" s="89"/>
      <c r="L27" s="87"/>
      <c r="M27" s="35" t="s">
        <v>8</v>
      </c>
      <c r="N27" s="89"/>
      <c r="O27" s="34"/>
      <c r="P27" s="35" t="s">
        <v>8</v>
      </c>
      <c r="Q27" s="36"/>
      <c r="R27" s="87"/>
      <c r="S27" s="35" t="s">
        <v>8</v>
      </c>
      <c r="T27" s="89"/>
      <c r="U27" s="87"/>
      <c r="V27" s="35" t="s">
        <v>8</v>
      </c>
      <c r="W27" s="89"/>
      <c r="X27" s="34"/>
      <c r="Y27" s="35" t="s">
        <v>8</v>
      </c>
      <c r="Z27" s="36"/>
      <c r="AA27" s="87"/>
      <c r="AB27" s="35" t="s">
        <v>8</v>
      </c>
      <c r="AC27" s="89"/>
      <c r="AD27" s="87"/>
      <c r="AE27" s="35" t="s">
        <v>8</v>
      </c>
      <c r="AF27" s="89"/>
      <c r="AG27" s="34"/>
      <c r="AH27" s="35" t="s">
        <v>8</v>
      </c>
      <c r="AI27" s="36"/>
      <c r="AJ27" s="290"/>
      <c r="AK27" s="291"/>
      <c r="AL27" s="292"/>
      <c r="AM27" s="87"/>
      <c r="AN27" s="35" t="s">
        <v>8</v>
      </c>
      <c r="AO27" s="89"/>
      <c r="AP27" s="87"/>
      <c r="AQ27" s="35" t="s">
        <v>8</v>
      </c>
      <c r="AR27" s="89"/>
      <c r="AS27" s="34"/>
      <c r="AT27" s="35" t="s">
        <v>8</v>
      </c>
      <c r="AU27" s="36"/>
      <c r="AV27" s="286"/>
      <c r="AW27" s="288"/>
      <c r="AX27" s="272"/>
      <c r="AY27" s="272"/>
      <c r="AZ27" s="272">
        <f>+C27+F27+I27+L27+O27+R27+U27+X27+AA27+AD27+AG27+AM27+AJ27+AS27+AP27</f>
        <v>0</v>
      </c>
      <c r="BA27" s="272">
        <f>+E27+H27+K27+N27+Q27+T27+W27+Z27+AC27+AF27+AI27+AO27+AR27+AU27</f>
        <v>0</v>
      </c>
      <c r="BB27" s="274">
        <f>+AZ27-BA27</f>
        <v>0</v>
      </c>
      <c r="BC27" s="276">
        <f>+(AW27*3)+(AX27*1)</f>
        <v>0</v>
      </c>
      <c r="BD27" s="278"/>
      <c r="BE27" s="56"/>
      <c r="BF27" s="27"/>
      <c r="BG27" s="27"/>
      <c r="BH27" s="29"/>
    </row>
    <row r="28" spans="1:60" ht="13.5" customHeight="1" hidden="1">
      <c r="A28" s="27"/>
      <c r="B28" s="332"/>
      <c r="C28" s="90"/>
      <c r="D28" s="44"/>
      <c r="E28" s="92"/>
      <c r="F28" s="90"/>
      <c r="G28" s="44"/>
      <c r="H28" s="92"/>
      <c r="I28" s="90"/>
      <c r="J28" s="44"/>
      <c r="K28" s="92"/>
      <c r="L28" s="90"/>
      <c r="M28" s="44"/>
      <c r="N28" s="92"/>
      <c r="O28" s="45"/>
      <c r="P28" s="44"/>
      <c r="Q28" s="42"/>
      <c r="R28" s="90"/>
      <c r="S28" s="44"/>
      <c r="T28" s="92"/>
      <c r="U28" s="90"/>
      <c r="V28" s="44"/>
      <c r="W28" s="92"/>
      <c r="X28" s="45"/>
      <c r="Y28" s="44"/>
      <c r="Z28" s="42"/>
      <c r="AA28" s="90"/>
      <c r="AB28" s="44"/>
      <c r="AC28" s="92"/>
      <c r="AD28" s="90"/>
      <c r="AE28" s="44"/>
      <c r="AF28" s="92"/>
      <c r="AG28" s="45"/>
      <c r="AH28" s="44"/>
      <c r="AI28" s="42"/>
      <c r="AJ28" s="293"/>
      <c r="AK28" s="294"/>
      <c r="AL28" s="295"/>
      <c r="AM28" s="90"/>
      <c r="AN28" s="44"/>
      <c r="AO28" s="92"/>
      <c r="AP28" s="90"/>
      <c r="AQ28" s="44"/>
      <c r="AR28" s="92"/>
      <c r="AS28" s="45"/>
      <c r="AT28" s="44"/>
      <c r="AU28" s="42"/>
      <c r="AV28" s="287"/>
      <c r="AW28" s="289"/>
      <c r="AX28" s="273"/>
      <c r="AY28" s="273"/>
      <c r="AZ28" s="273"/>
      <c r="BA28" s="273"/>
      <c r="BB28" s="275"/>
      <c r="BC28" s="277"/>
      <c r="BD28" s="279"/>
      <c r="BE28" s="56"/>
      <c r="BF28" s="27"/>
      <c r="BG28" s="27"/>
      <c r="BH28" s="29"/>
    </row>
    <row r="29" spans="1:60" ht="14.25" customHeight="1" hidden="1">
      <c r="A29" s="27"/>
      <c r="B29" s="332"/>
      <c r="C29" s="33"/>
      <c r="D29" s="35" t="s">
        <v>51</v>
      </c>
      <c r="E29" s="37"/>
      <c r="F29" s="40"/>
      <c r="G29" s="47" t="s">
        <v>51</v>
      </c>
      <c r="H29" s="41"/>
      <c r="I29" s="14"/>
      <c r="J29" s="47" t="s">
        <v>51</v>
      </c>
      <c r="K29" s="14"/>
      <c r="L29" s="40"/>
      <c r="M29" s="47" t="s">
        <v>51</v>
      </c>
      <c r="N29" s="41"/>
      <c r="O29" s="14"/>
      <c r="P29" s="47" t="s">
        <v>51</v>
      </c>
      <c r="Q29" s="14"/>
      <c r="R29" s="40"/>
      <c r="S29" s="47" t="s">
        <v>51</v>
      </c>
      <c r="T29" s="41"/>
      <c r="U29" s="14"/>
      <c r="V29" s="47" t="s">
        <v>51</v>
      </c>
      <c r="W29" s="14"/>
      <c r="X29" s="40"/>
      <c r="Y29" s="47" t="s">
        <v>51</v>
      </c>
      <c r="Z29" s="41"/>
      <c r="AA29" s="14"/>
      <c r="AB29" s="47" t="s">
        <v>51</v>
      </c>
      <c r="AC29" s="14"/>
      <c r="AD29" s="40"/>
      <c r="AE29" s="47" t="s">
        <v>51</v>
      </c>
      <c r="AF29" s="41"/>
      <c r="AG29" s="14"/>
      <c r="AH29" s="47" t="s">
        <v>51</v>
      </c>
      <c r="AI29" s="14"/>
      <c r="AJ29" s="40"/>
      <c r="AK29" s="35" t="s">
        <v>8</v>
      </c>
      <c r="AL29" s="41"/>
      <c r="AM29" s="40"/>
      <c r="AN29" s="35" t="s">
        <v>51</v>
      </c>
      <c r="AO29" s="41"/>
      <c r="AP29" s="333"/>
      <c r="AQ29" s="334"/>
      <c r="AR29" s="288"/>
      <c r="AS29" s="34"/>
      <c r="AT29" s="35" t="s">
        <v>51</v>
      </c>
      <c r="AU29" s="38"/>
      <c r="AV29" s="286"/>
      <c r="AW29" s="288"/>
      <c r="AX29" s="272"/>
      <c r="AY29" s="272"/>
      <c r="AZ29" s="272">
        <f>+C29+F29+I29+L29+O29+R29+U29+X29+AA29+AD29+AG29+AM29+AJ29+AS29+AP29</f>
        <v>0</v>
      </c>
      <c r="BA29" s="272">
        <f>+E29+H29+K29+N29+Q29+T29+W29+Z29+AC29+AF29+AI29+AO29+AR29+AU29</f>
        <v>0</v>
      </c>
      <c r="BB29" s="274">
        <f>+AZ29-BA29</f>
        <v>0</v>
      </c>
      <c r="BC29" s="276">
        <f>+(AW29*3)+(AX29*1)</f>
        <v>0</v>
      </c>
      <c r="BD29" s="278"/>
      <c r="BE29" s="56"/>
      <c r="BF29" s="27"/>
      <c r="BG29" s="27"/>
      <c r="BH29" s="29"/>
    </row>
    <row r="30" spans="1:60" ht="14.25" customHeight="1" hidden="1">
      <c r="A30" s="27"/>
      <c r="B30" s="332"/>
      <c r="C30" s="43"/>
      <c r="D30" s="46"/>
      <c r="E30" s="44"/>
      <c r="F30" s="43"/>
      <c r="G30" s="46"/>
      <c r="H30" s="44"/>
      <c r="I30" s="45"/>
      <c r="J30" s="44"/>
      <c r="K30" s="42"/>
      <c r="L30" s="43"/>
      <c r="M30" s="46"/>
      <c r="N30" s="44"/>
      <c r="O30" s="43"/>
      <c r="P30" s="46"/>
      <c r="Q30" s="44"/>
      <c r="R30" s="43"/>
      <c r="S30" s="46"/>
      <c r="T30" s="44"/>
      <c r="U30" s="43"/>
      <c r="V30" s="46"/>
      <c r="W30" s="44"/>
      <c r="X30" s="43"/>
      <c r="Y30" s="46"/>
      <c r="Z30" s="44"/>
      <c r="AA30" s="43"/>
      <c r="AB30" s="46"/>
      <c r="AC30" s="44"/>
      <c r="AD30" s="43"/>
      <c r="AE30" s="46"/>
      <c r="AF30" s="44"/>
      <c r="AG30" s="43"/>
      <c r="AH30" s="46"/>
      <c r="AI30" s="44"/>
      <c r="AJ30" s="43"/>
      <c r="AK30" s="46"/>
      <c r="AL30" s="44"/>
      <c r="AM30" s="43"/>
      <c r="AN30" s="46"/>
      <c r="AO30" s="44"/>
      <c r="AP30" s="336"/>
      <c r="AQ30" s="337"/>
      <c r="AR30" s="289"/>
      <c r="AS30" s="40"/>
      <c r="AT30" s="14"/>
      <c r="AU30" s="48"/>
      <c r="AV30" s="287"/>
      <c r="AW30" s="289"/>
      <c r="AX30" s="273"/>
      <c r="AY30" s="273"/>
      <c r="AZ30" s="273"/>
      <c r="BA30" s="273"/>
      <c r="BB30" s="275"/>
      <c r="BC30" s="277"/>
      <c r="BD30" s="279"/>
      <c r="BE30" s="56"/>
      <c r="BF30" s="27"/>
      <c r="BG30" s="27"/>
      <c r="BH30" s="29"/>
    </row>
    <row r="31" spans="1:60" ht="14.25" customHeight="1" hidden="1">
      <c r="A31" s="27"/>
      <c r="B31" s="332"/>
      <c r="C31" s="33"/>
      <c r="D31" s="35" t="s">
        <v>50</v>
      </c>
      <c r="E31" s="37"/>
      <c r="F31" s="34"/>
      <c r="G31" s="35" t="s">
        <v>50</v>
      </c>
      <c r="H31" s="36"/>
      <c r="I31" s="37"/>
      <c r="J31" s="35" t="s">
        <v>50</v>
      </c>
      <c r="K31" s="37"/>
      <c r="L31" s="34"/>
      <c r="M31" s="35" t="s">
        <v>50</v>
      </c>
      <c r="N31" s="36"/>
      <c r="O31" s="37"/>
      <c r="P31" s="35" t="s">
        <v>50</v>
      </c>
      <c r="Q31" s="37"/>
      <c r="R31" s="34"/>
      <c r="S31" s="35" t="s">
        <v>50</v>
      </c>
      <c r="T31" s="36"/>
      <c r="U31" s="37"/>
      <c r="V31" s="35" t="s">
        <v>50</v>
      </c>
      <c r="W31" s="37"/>
      <c r="X31" s="34"/>
      <c r="Y31" s="35" t="s">
        <v>50</v>
      </c>
      <c r="Z31" s="36"/>
      <c r="AA31" s="37"/>
      <c r="AB31" s="35" t="s">
        <v>50</v>
      </c>
      <c r="AC31" s="37"/>
      <c r="AD31" s="34"/>
      <c r="AE31" s="35" t="s">
        <v>50</v>
      </c>
      <c r="AF31" s="36"/>
      <c r="AG31" s="37"/>
      <c r="AH31" s="35" t="s">
        <v>50</v>
      </c>
      <c r="AI31" s="37"/>
      <c r="AJ31" s="34"/>
      <c r="AK31" s="35" t="s">
        <v>8</v>
      </c>
      <c r="AL31" s="36"/>
      <c r="AM31" s="34"/>
      <c r="AN31" s="35" t="s">
        <v>50</v>
      </c>
      <c r="AO31" s="36"/>
      <c r="AP31" s="37"/>
      <c r="AQ31" s="35" t="s">
        <v>50</v>
      </c>
      <c r="AR31" s="36"/>
      <c r="AS31" s="333"/>
      <c r="AT31" s="334"/>
      <c r="AU31" s="335"/>
      <c r="AV31" s="286"/>
      <c r="AW31" s="288"/>
      <c r="AX31" s="272"/>
      <c r="AY31" s="272"/>
      <c r="AZ31" s="272">
        <f>+C31+F31+I31+L31+O31+R31+U31+X31+AA31+AD31+AG31+AM31+AJ31+AS31+AP31</f>
        <v>0</v>
      </c>
      <c r="BA31" s="272">
        <f>+E31+H31+K31+N31+Q31+T31+W31+Z31+AC31+AF31+AI31+AO31+AR31+AU31</f>
        <v>0</v>
      </c>
      <c r="BB31" s="274">
        <f>+AZ31-BA31</f>
        <v>0</v>
      </c>
      <c r="BC31" s="276">
        <f>+(AW31*3)+(AX31*1)</f>
        <v>0</v>
      </c>
      <c r="BD31" s="278"/>
      <c r="BE31" s="56"/>
      <c r="BF31" s="27"/>
      <c r="BG31" s="27"/>
      <c r="BH31" s="29"/>
    </row>
    <row r="32" spans="1:60" ht="14.25" customHeight="1" hidden="1">
      <c r="A32" s="27"/>
      <c r="B32" s="332"/>
      <c r="C32" s="43"/>
      <c r="D32" s="46"/>
      <c r="E32" s="44"/>
      <c r="F32" s="43"/>
      <c r="G32" s="46"/>
      <c r="H32" s="44"/>
      <c r="I32" s="45"/>
      <c r="J32" s="44"/>
      <c r="K32" s="42"/>
      <c r="L32" s="43"/>
      <c r="M32" s="46"/>
      <c r="N32" s="44"/>
      <c r="O32" s="43"/>
      <c r="P32" s="46"/>
      <c r="Q32" s="44"/>
      <c r="R32" s="43"/>
      <c r="S32" s="46"/>
      <c r="T32" s="44"/>
      <c r="U32" s="43"/>
      <c r="V32" s="46"/>
      <c r="W32" s="44"/>
      <c r="X32" s="43"/>
      <c r="Y32" s="46"/>
      <c r="Z32" s="44"/>
      <c r="AA32" s="43"/>
      <c r="AB32" s="46"/>
      <c r="AC32" s="44"/>
      <c r="AD32" s="43"/>
      <c r="AE32" s="46"/>
      <c r="AF32" s="44"/>
      <c r="AG32" s="43"/>
      <c r="AH32" s="46"/>
      <c r="AI32" s="44"/>
      <c r="AJ32" s="43"/>
      <c r="AK32" s="46"/>
      <c r="AL32" s="44"/>
      <c r="AM32" s="43"/>
      <c r="AN32" s="46"/>
      <c r="AO32" s="44"/>
      <c r="AP32" s="43"/>
      <c r="AQ32" s="46"/>
      <c r="AR32" s="44"/>
      <c r="AS32" s="336"/>
      <c r="AT32" s="337"/>
      <c r="AU32" s="338"/>
      <c r="AV32" s="287"/>
      <c r="AW32" s="289"/>
      <c r="AX32" s="273"/>
      <c r="AY32" s="273"/>
      <c r="AZ32" s="273"/>
      <c r="BA32" s="273"/>
      <c r="BB32" s="275"/>
      <c r="BC32" s="277"/>
      <c r="BD32" s="279"/>
      <c r="BE32" s="56"/>
      <c r="BF32" s="27"/>
      <c r="BG32" s="27"/>
      <c r="BH32" s="29"/>
    </row>
    <row r="34" spans="3:39" ht="13.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AJ34" t="s">
        <v>68</v>
      </c>
      <c r="AM34" t="s">
        <v>58</v>
      </c>
    </row>
  </sheetData>
  <sheetProtection/>
  <mergeCells count="199">
    <mergeCell ref="B7:B8"/>
    <mergeCell ref="C2:AU2"/>
    <mergeCell ref="AW2:BD2"/>
    <mergeCell ref="B3:B4"/>
    <mergeCell ref="C3:E4"/>
    <mergeCell ref="F3:H4"/>
    <mergeCell ref="I3:K4"/>
    <mergeCell ref="L3:N4"/>
    <mergeCell ref="O3:Q4"/>
    <mergeCell ref="R3:T4"/>
    <mergeCell ref="U3:W4"/>
    <mergeCell ref="X3:Z4"/>
    <mergeCell ref="AA3:AC4"/>
    <mergeCell ref="AD3:AF4"/>
    <mergeCell ref="AG3:AI4"/>
    <mergeCell ref="AM3:AO4"/>
    <mergeCell ref="AP3:AR4"/>
    <mergeCell ref="AJ3:AL4"/>
    <mergeCell ref="AS3:AU4"/>
    <mergeCell ref="AV3:AV4"/>
    <mergeCell ref="AW3:AY3"/>
    <mergeCell ref="AZ3:BB3"/>
    <mergeCell ref="BC3:BC4"/>
    <mergeCell ref="BD3:BD4"/>
    <mergeCell ref="C5:E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F7:H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I9:K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L11:N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O13:Q14"/>
    <mergeCell ref="AV13:AV14"/>
    <mergeCell ref="AW13:AW14"/>
    <mergeCell ref="AX13:AX14"/>
    <mergeCell ref="AY13:AY14"/>
    <mergeCell ref="AZ13:AZ14"/>
    <mergeCell ref="BA13:BA14"/>
    <mergeCell ref="BB13:BB14"/>
    <mergeCell ref="BC13:BC14"/>
    <mergeCell ref="BD13:BD14"/>
    <mergeCell ref="R15:T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U17:W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X19:Z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AA21:AC22"/>
    <mergeCell ref="AV21:AV22"/>
    <mergeCell ref="AW21:AW22"/>
    <mergeCell ref="AX21:AX22"/>
    <mergeCell ref="AY21:AY22"/>
    <mergeCell ref="AZ21:AZ22"/>
    <mergeCell ref="BA21:BA22"/>
    <mergeCell ref="BB21:BB22"/>
    <mergeCell ref="BB25:BB26"/>
    <mergeCell ref="BC21:BC22"/>
    <mergeCell ref="BD21:BD22"/>
    <mergeCell ref="AD23:AF24"/>
    <mergeCell ref="AV23:AV24"/>
    <mergeCell ref="AW23:AW24"/>
    <mergeCell ref="AX23:AX24"/>
    <mergeCell ref="AY23:AY24"/>
    <mergeCell ref="AZ23:AZ24"/>
    <mergeCell ref="BB23:BB24"/>
    <mergeCell ref="AG25:AI26"/>
    <mergeCell ref="AV25:AV26"/>
    <mergeCell ref="AW25:AW26"/>
    <mergeCell ref="AX25:AX26"/>
    <mergeCell ref="AY25:AY26"/>
    <mergeCell ref="AZ25:AZ26"/>
    <mergeCell ref="AY29:AY30"/>
    <mergeCell ref="AZ29:AZ30"/>
    <mergeCell ref="BA29:BA30"/>
    <mergeCell ref="B27:B28"/>
    <mergeCell ref="AV27:AV28"/>
    <mergeCell ref="AW27:AW28"/>
    <mergeCell ref="AX27:AX28"/>
    <mergeCell ref="AY27:AY28"/>
    <mergeCell ref="AZ27:AZ28"/>
    <mergeCell ref="AZ31:AZ32"/>
    <mergeCell ref="BA31:BA32"/>
    <mergeCell ref="BB31:BB32"/>
    <mergeCell ref="BD27:BD28"/>
    <mergeCell ref="B29:B30"/>
    <mergeCell ref="AP29:AR30"/>
    <mergeCell ref="AV29:AV30"/>
    <mergeCell ref="AW29:AW30"/>
    <mergeCell ref="AX29:AX30"/>
    <mergeCell ref="AJ27:AL28"/>
    <mergeCell ref="B31:B32"/>
    <mergeCell ref="AS31:AU32"/>
    <mergeCell ref="AV31:AV32"/>
    <mergeCell ref="AW31:AW32"/>
    <mergeCell ref="AX31:AX32"/>
    <mergeCell ref="AY31:AY32"/>
    <mergeCell ref="BC31:BC32"/>
    <mergeCell ref="BD31:BD32"/>
    <mergeCell ref="BG25:BG26"/>
    <mergeCell ref="BF25:BF26"/>
    <mergeCell ref="BA27:BA28"/>
    <mergeCell ref="BB27:BB28"/>
    <mergeCell ref="BB29:BB30"/>
    <mergeCell ref="BC29:BC30"/>
    <mergeCell ref="BD29:BD30"/>
    <mergeCell ref="BA25:BA26"/>
    <mergeCell ref="BG5:BG6"/>
    <mergeCell ref="BG7:BG8"/>
    <mergeCell ref="BG9:BG10"/>
    <mergeCell ref="BG11:BG12"/>
    <mergeCell ref="BG13:BG14"/>
    <mergeCell ref="BG15:BG16"/>
    <mergeCell ref="BF5:BF6"/>
    <mergeCell ref="BF7:BF8"/>
    <mergeCell ref="BF9:BF10"/>
    <mergeCell ref="BF11:BF12"/>
    <mergeCell ref="BF13:BF14"/>
    <mergeCell ref="BC27:BC28"/>
    <mergeCell ref="BC25:BC26"/>
    <mergeCell ref="BD25:BD26"/>
    <mergeCell ref="BC23:BC24"/>
    <mergeCell ref="BD23:BD24"/>
    <mergeCell ref="B17:B18"/>
    <mergeCell ref="BG23:BG24"/>
    <mergeCell ref="BF17:BF18"/>
    <mergeCell ref="BF19:BF20"/>
    <mergeCell ref="BF21:BF22"/>
    <mergeCell ref="BF23:BF24"/>
    <mergeCell ref="BG17:BG18"/>
    <mergeCell ref="BG19:BG20"/>
    <mergeCell ref="BG21:BG22"/>
    <mergeCell ref="BA23:BA24"/>
    <mergeCell ref="B13:B14"/>
    <mergeCell ref="BF15:BF16"/>
    <mergeCell ref="B19:B20"/>
    <mergeCell ref="B21:B22"/>
    <mergeCell ref="B25:B26"/>
    <mergeCell ref="B5:B6"/>
    <mergeCell ref="B9:B10"/>
    <mergeCell ref="B15:B16"/>
    <mergeCell ref="B23:B24"/>
    <mergeCell ref="B11:B12"/>
  </mergeCells>
  <dataValidations count="2">
    <dataValidation type="list" allowBlank="1" showInputMessage="1" showErrorMessage="1" sqref="S32 V32 Y32 AK30 AB32 AE32 AH32 AN32 AQ32 G30 AK32 M30 P30 S30 V30 Y30 AB30 AE30 AH30 AN30 J32 G32 AT30 M32 D30 D32 P32 J30">
      <formula1>$BH$23:$BH$25</formula1>
    </dataValidation>
    <dataValidation type="list" allowBlank="1" showInputMessage="1" showErrorMessage="1" sqref="AF31:AG31 H31:I31 W29:X29 W31:X31 AR31 N29:O29 N31:O31 AF29:AG29 AL31:AM31 AS29 E29:F29 E31:F31 AC29:AD29 AI29:AJ29 AI31:AJ31 AC31:AD31 AL29:AM29 T29:U29 T31:U31 Z29:AA29 K29:L29 K31:L31 Z31:AA31 C29 AO29 C31 Q29:R29 Q31:R31 AO31:AP31 H29:I29 AU29">
      <formula1>$BH$3:$BH$17</formula1>
    </dataValidation>
  </dataValidations>
  <printOptions/>
  <pageMargins left="0.11811023622047245" right="0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zoomScale="84" zoomScaleNormal="84" zoomScalePageLayoutView="0" workbookViewId="0" topLeftCell="B1">
      <selection activeCell="R29" sqref="R29"/>
    </sheetView>
  </sheetViews>
  <sheetFormatPr defaultColWidth="9.00390625" defaultRowHeight="13.5"/>
  <cols>
    <col min="1" max="1" width="2.50390625" style="0" hidden="1" customWidth="1"/>
    <col min="2" max="2" width="16.875" style="0" bestFit="1" customWidth="1"/>
    <col min="3" max="3" width="2.50390625" style="0" bestFit="1" customWidth="1"/>
    <col min="4" max="4" width="3.375" style="0" bestFit="1" customWidth="1"/>
    <col min="5" max="5" width="3.50390625" style="0" bestFit="1" customWidth="1"/>
    <col min="6" max="6" width="2.50390625" style="0" bestFit="1" customWidth="1"/>
    <col min="7" max="7" width="3.375" style="0" bestFit="1" customWidth="1"/>
    <col min="8" max="9" width="2.50390625" style="0" bestFit="1" customWidth="1"/>
    <col min="10" max="10" width="3.375" style="0" bestFit="1" customWidth="1"/>
    <col min="11" max="11" width="3.50390625" style="0" bestFit="1" customWidth="1"/>
    <col min="12" max="12" width="2.50390625" style="0" bestFit="1" customWidth="1"/>
    <col min="13" max="13" width="3.375" style="0" bestFit="1" customWidth="1"/>
    <col min="14" max="14" width="3.50390625" style="0" bestFit="1" customWidth="1"/>
    <col min="15" max="15" width="2.50390625" style="0" bestFit="1" customWidth="1"/>
    <col min="16" max="16" width="3.375" style="0" bestFit="1" customWidth="1"/>
    <col min="17" max="17" width="2.50390625" style="0" bestFit="1" customWidth="1"/>
    <col min="18" max="38" width="2.875" style="0" customWidth="1"/>
    <col min="39" max="50" width="2.875" style="0" hidden="1" customWidth="1"/>
    <col min="51" max="59" width="5.25390625" style="0" customWidth="1"/>
  </cols>
  <sheetData>
    <row r="1" spans="1:62" ht="13.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  <c r="BF1" s="27"/>
      <c r="BG1" s="27"/>
      <c r="BH1" s="27"/>
      <c r="BI1" s="27"/>
      <c r="BJ1" s="29"/>
    </row>
    <row r="2" spans="1:62" ht="17.25">
      <c r="A2" s="27"/>
      <c r="B2" s="27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25"/>
      <c r="AT2" s="25"/>
      <c r="AU2" s="25"/>
      <c r="AV2" s="25"/>
      <c r="AW2" s="25"/>
      <c r="AX2" s="25"/>
      <c r="AY2" s="25"/>
      <c r="AZ2" s="343"/>
      <c r="BA2" s="343"/>
      <c r="BB2" s="343"/>
      <c r="BC2" s="343"/>
      <c r="BD2" s="343"/>
      <c r="BE2" s="343"/>
      <c r="BF2" s="343"/>
      <c r="BG2" s="343"/>
      <c r="BH2" s="27"/>
      <c r="BI2" s="27"/>
      <c r="BJ2" s="29"/>
    </row>
    <row r="3" spans="1:62" ht="17.25">
      <c r="A3" s="27"/>
      <c r="B3" s="27"/>
      <c r="C3" s="322" t="s">
        <v>102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0"/>
      <c r="AW3" s="30"/>
      <c r="AX3" s="30"/>
      <c r="AY3" s="30"/>
      <c r="AZ3" s="314">
        <v>45277</v>
      </c>
      <c r="BA3" s="315"/>
      <c r="BB3" s="315"/>
      <c r="BC3" s="315"/>
      <c r="BD3" s="315"/>
      <c r="BE3" s="315"/>
      <c r="BF3" s="315"/>
      <c r="BG3" s="315"/>
      <c r="BH3" s="27"/>
      <c r="BI3" s="27"/>
      <c r="BJ3" s="29"/>
    </row>
    <row r="4" spans="1:62" ht="13.5" customHeight="1">
      <c r="A4" s="27"/>
      <c r="B4" s="312" t="s">
        <v>35</v>
      </c>
      <c r="C4" s="307" t="str">
        <f>B6</f>
        <v>FC鳴門</v>
      </c>
      <c r="D4" s="307"/>
      <c r="E4" s="307"/>
      <c r="F4" s="307" t="str">
        <f>B8</f>
        <v>チロリン村</v>
      </c>
      <c r="G4" s="307"/>
      <c r="H4" s="307"/>
      <c r="I4" s="307" t="str">
        <f>B10</f>
        <v>吉野倶楽部</v>
      </c>
      <c r="J4" s="307"/>
      <c r="K4" s="307"/>
      <c r="L4" s="316" t="str">
        <f>B12</f>
        <v>徳島市シニア サッカークラブ</v>
      </c>
      <c r="M4" s="316"/>
      <c r="N4" s="316"/>
      <c r="O4" s="316" t="str">
        <f>B14</f>
        <v>プレフ</v>
      </c>
      <c r="P4" s="316"/>
      <c r="Q4" s="316"/>
      <c r="R4" s="316" t="str">
        <f>B16</f>
        <v>阿南SFC</v>
      </c>
      <c r="S4" s="316"/>
      <c r="T4" s="316"/>
      <c r="U4" s="316" t="str">
        <f>B18</f>
        <v>RED　OLD</v>
      </c>
      <c r="V4" s="316"/>
      <c r="W4" s="316"/>
      <c r="X4" s="316" t="str">
        <f>B20</f>
        <v>応神クラブ</v>
      </c>
      <c r="Y4" s="316"/>
      <c r="Z4" s="316"/>
      <c r="AA4" s="316" t="str">
        <f>B22</f>
        <v>Z団</v>
      </c>
      <c r="AB4" s="316"/>
      <c r="AC4" s="316"/>
      <c r="AD4" s="316" t="str">
        <f>B24</f>
        <v>T.C.O.SC</v>
      </c>
      <c r="AE4" s="316"/>
      <c r="AF4" s="316"/>
      <c r="AG4" s="358" t="str">
        <f>B26</f>
        <v>徳島SFC50</v>
      </c>
      <c r="AH4" s="358"/>
      <c r="AI4" s="358"/>
      <c r="AJ4" s="307" t="s">
        <v>39</v>
      </c>
      <c r="AK4" s="307"/>
      <c r="AL4" s="307"/>
      <c r="AM4" s="307" t="s">
        <v>39</v>
      </c>
      <c r="AN4" s="307"/>
      <c r="AO4" s="307"/>
      <c r="AP4" s="307" t="s">
        <v>39</v>
      </c>
      <c r="AQ4" s="307"/>
      <c r="AR4" s="307"/>
      <c r="AS4" s="307"/>
      <c r="AT4" s="307"/>
      <c r="AU4" s="307"/>
      <c r="AV4" s="344"/>
      <c r="AW4" s="345"/>
      <c r="AX4" s="346"/>
      <c r="AY4" s="309" t="s">
        <v>40</v>
      </c>
      <c r="AZ4" s="311" t="s">
        <v>41</v>
      </c>
      <c r="BA4" s="312"/>
      <c r="BB4" s="312"/>
      <c r="BC4" s="312" t="s">
        <v>42</v>
      </c>
      <c r="BD4" s="312"/>
      <c r="BE4" s="313"/>
      <c r="BF4" s="298" t="s">
        <v>43</v>
      </c>
      <c r="BG4" s="299" t="s">
        <v>103</v>
      </c>
      <c r="BH4" s="27"/>
      <c r="BI4" s="27"/>
      <c r="BJ4" s="29">
        <v>0</v>
      </c>
    </row>
    <row r="5" spans="1:62" ht="13.5" customHeight="1">
      <c r="A5" s="27"/>
      <c r="B5" s="312"/>
      <c r="C5" s="308"/>
      <c r="D5" s="308"/>
      <c r="E5" s="308"/>
      <c r="F5" s="308"/>
      <c r="G5" s="308"/>
      <c r="H5" s="308"/>
      <c r="I5" s="308"/>
      <c r="J5" s="308"/>
      <c r="K5" s="308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59"/>
      <c r="AH5" s="359"/>
      <c r="AI5" s="359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47"/>
      <c r="AW5" s="348"/>
      <c r="AX5" s="349"/>
      <c r="AY5" s="310"/>
      <c r="AZ5" s="31" t="s">
        <v>44</v>
      </c>
      <c r="BA5" s="16" t="s">
        <v>45</v>
      </c>
      <c r="BB5" s="16" t="s">
        <v>46</v>
      </c>
      <c r="BC5" s="16" t="s">
        <v>47</v>
      </c>
      <c r="BD5" s="16" t="s">
        <v>48</v>
      </c>
      <c r="BE5" s="32" t="s">
        <v>49</v>
      </c>
      <c r="BF5" s="298"/>
      <c r="BG5" s="300"/>
      <c r="BH5" s="27"/>
      <c r="BI5" s="27"/>
      <c r="BJ5" s="29">
        <v>1</v>
      </c>
    </row>
    <row r="6" spans="1:62" ht="13.5" customHeight="1">
      <c r="A6" s="27"/>
      <c r="B6" s="330" t="s">
        <v>69</v>
      </c>
      <c r="C6" s="301"/>
      <c r="D6" s="302"/>
      <c r="E6" s="303"/>
      <c r="F6" s="129">
        <v>5</v>
      </c>
      <c r="G6" s="35" t="s">
        <v>8</v>
      </c>
      <c r="H6" s="131">
        <v>0</v>
      </c>
      <c r="I6" s="129">
        <v>3</v>
      </c>
      <c r="J6" s="35" t="s">
        <v>8</v>
      </c>
      <c r="K6" s="131">
        <v>1</v>
      </c>
      <c r="L6" s="129">
        <v>1</v>
      </c>
      <c r="M6" s="35" t="s">
        <v>8</v>
      </c>
      <c r="N6" s="131">
        <v>0</v>
      </c>
      <c r="O6" s="34">
        <v>5</v>
      </c>
      <c r="P6" s="35" t="s">
        <v>8</v>
      </c>
      <c r="Q6" s="36">
        <v>0</v>
      </c>
      <c r="R6" s="129">
        <v>1</v>
      </c>
      <c r="S6" s="35" t="s">
        <v>8</v>
      </c>
      <c r="T6" s="131">
        <v>2</v>
      </c>
      <c r="U6" s="129">
        <v>2</v>
      </c>
      <c r="V6" s="35" t="s">
        <v>8</v>
      </c>
      <c r="W6" s="131">
        <v>1</v>
      </c>
      <c r="X6" s="129">
        <v>9</v>
      </c>
      <c r="Y6" s="35" t="s">
        <v>8</v>
      </c>
      <c r="Z6" s="131">
        <v>0</v>
      </c>
      <c r="AA6" s="129">
        <v>3</v>
      </c>
      <c r="AB6" s="35" t="s">
        <v>8</v>
      </c>
      <c r="AC6" s="131">
        <v>3</v>
      </c>
      <c r="AD6" s="34">
        <v>0</v>
      </c>
      <c r="AE6" s="35" t="s">
        <v>8</v>
      </c>
      <c r="AF6" s="36">
        <v>0</v>
      </c>
      <c r="AG6" s="112">
        <v>0</v>
      </c>
      <c r="AH6" s="113" t="s">
        <v>8</v>
      </c>
      <c r="AI6" s="114">
        <v>1</v>
      </c>
      <c r="AJ6" s="129"/>
      <c r="AK6" s="35" t="s">
        <v>8</v>
      </c>
      <c r="AL6" s="131"/>
      <c r="AM6" s="129"/>
      <c r="AN6" s="35" t="s">
        <v>8</v>
      </c>
      <c r="AO6" s="131"/>
      <c r="AP6" s="129"/>
      <c r="AQ6" s="35" t="s">
        <v>8</v>
      </c>
      <c r="AR6" s="131"/>
      <c r="AS6" s="34"/>
      <c r="AT6" s="35" t="s">
        <v>8</v>
      </c>
      <c r="AU6" s="36"/>
      <c r="AV6" s="87"/>
      <c r="AW6" s="35"/>
      <c r="AX6" s="36"/>
      <c r="AY6" s="286">
        <f>AZ6+BA6+BB6</f>
        <v>9</v>
      </c>
      <c r="AZ6" s="360">
        <v>6</v>
      </c>
      <c r="BA6" s="272">
        <v>2</v>
      </c>
      <c r="BB6" s="272">
        <v>1</v>
      </c>
      <c r="BC6" s="272">
        <f>+F6+I6+L6+O6+R6+U6+X6+AA6+AD6+AG6+AJ6+AP6+AM6+AV6+AS6</f>
        <v>29</v>
      </c>
      <c r="BD6" s="272">
        <f>+H6+K6+N6+Q6+T6+W6+Z6+AC6+AF6+AI6+AL6+AR6+AO6+AX6+AU6-1</f>
        <v>7</v>
      </c>
      <c r="BE6" s="274">
        <f>+BC6-BD6</f>
        <v>22</v>
      </c>
      <c r="BF6" s="276">
        <f>+(AZ6*3)+(BA6*1)</f>
        <v>20</v>
      </c>
      <c r="BG6" s="278">
        <v>2</v>
      </c>
      <c r="BH6" s="27"/>
      <c r="BI6" s="27"/>
      <c r="BJ6" s="29">
        <v>2</v>
      </c>
    </row>
    <row r="7" spans="1:62" ht="13.5" customHeight="1">
      <c r="A7" s="27"/>
      <c r="B7" s="331"/>
      <c r="C7" s="304"/>
      <c r="D7" s="305"/>
      <c r="E7" s="306"/>
      <c r="F7" s="83"/>
      <c r="G7" s="14" t="s">
        <v>99</v>
      </c>
      <c r="H7" s="85"/>
      <c r="I7" s="83"/>
      <c r="J7" s="14" t="s">
        <v>99</v>
      </c>
      <c r="K7" s="85"/>
      <c r="L7" s="83"/>
      <c r="M7" s="14" t="s">
        <v>99</v>
      </c>
      <c r="N7" s="85"/>
      <c r="O7" s="40"/>
      <c r="P7" s="14" t="s">
        <v>99</v>
      </c>
      <c r="Q7" s="41"/>
      <c r="R7" s="83"/>
      <c r="S7" s="14" t="s">
        <v>54</v>
      </c>
      <c r="T7" s="85"/>
      <c r="U7" s="83"/>
      <c r="V7" s="14" t="s">
        <v>99</v>
      </c>
      <c r="W7" s="85"/>
      <c r="X7" s="83"/>
      <c r="Y7" s="14" t="s">
        <v>99</v>
      </c>
      <c r="Z7" s="85"/>
      <c r="AA7" s="83"/>
      <c r="AB7" s="14" t="s">
        <v>53</v>
      </c>
      <c r="AC7" s="85"/>
      <c r="AD7" s="40"/>
      <c r="AE7" s="14" t="s">
        <v>53</v>
      </c>
      <c r="AF7" s="41"/>
      <c r="AG7" s="115"/>
      <c r="AH7" s="116"/>
      <c r="AI7" s="117"/>
      <c r="AJ7" s="83"/>
      <c r="AK7" s="14"/>
      <c r="AL7" s="85"/>
      <c r="AM7" s="83"/>
      <c r="AN7" s="14"/>
      <c r="AO7" s="85"/>
      <c r="AP7" s="83"/>
      <c r="AQ7" s="14"/>
      <c r="AR7" s="85"/>
      <c r="AS7" s="40"/>
      <c r="AT7" s="14"/>
      <c r="AU7" s="41"/>
      <c r="AV7" s="83"/>
      <c r="AW7" s="14"/>
      <c r="AX7" s="41"/>
      <c r="AY7" s="287"/>
      <c r="AZ7" s="361"/>
      <c r="BA7" s="273"/>
      <c r="BB7" s="273"/>
      <c r="BC7" s="273"/>
      <c r="BD7" s="273"/>
      <c r="BE7" s="275"/>
      <c r="BF7" s="277"/>
      <c r="BG7" s="279"/>
      <c r="BH7" s="27"/>
      <c r="BI7" s="27"/>
      <c r="BJ7" s="29">
        <v>3</v>
      </c>
    </row>
    <row r="8" spans="1:62" ht="13.5" customHeight="1">
      <c r="A8" s="27"/>
      <c r="B8" s="272" t="s">
        <v>55</v>
      </c>
      <c r="C8" s="129">
        <v>0</v>
      </c>
      <c r="D8" s="35" t="s">
        <v>8</v>
      </c>
      <c r="E8" s="131">
        <v>5</v>
      </c>
      <c r="F8" s="290"/>
      <c r="G8" s="291"/>
      <c r="H8" s="292"/>
      <c r="I8" s="129">
        <v>2</v>
      </c>
      <c r="J8" s="35" t="s">
        <v>8</v>
      </c>
      <c r="K8" s="131">
        <v>0</v>
      </c>
      <c r="L8" s="129">
        <v>2</v>
      </c>
      <c r="M8" s="35" t="s">
        <v>8</v>
      </c>
      <c r="N8" s="131">
        <v>2</v>
      </c>
      <c r="O8" s="34">
        <v>3</v>
      </c>
      <c r="P8" s="35" t="s">
        <v>8</v>
      </c>
      <c r="Q8" s="36">
        <v>0</v>
      </c>
      <c r="R8" s="129">
        <v>0</v>
      </c>
      <c r="S8" s="35" t="s">
        <v>8</v>
      </c>
      <c r="T8" s="131">
        <v>2</v>
      </c>
      <c r="U8" s="129">
        <v>1</v>
      </c>
      <c r="V8" s="35" t="s">
        <v>8</v>
      </c>
      <c r="W8" s="131">
        <v>1</v>
      </c>
      <c r="X8" s="129">
        <v>2</v>
      </c>
      <c r="Y8" s="35" t="s">
        <v>8</v>
      </c>
      <c r="Z8" s="131">
        <v>2</v>
      </c>
      <c r="AA8" s="129">
        <v>3</v>
      </c>
      <c r="AB8" s="35" t="s">
        <v>8</v>
      </c>
      <c r="AC8" s="131">
        <v>4</v>
      </c>
      <c r="AD8" s="34">
        <v>1</v>
      </c>
      <c r="AE8" s="35" t="s">
        <v>8</v>
      </c>
      <c r="AF8" s="36">
        <v>3</v>
      </c>
      <c r="AG8" s="112">
        <v>1</v>
      </c>
      <c r="AH8" s="113" t="s">
        <v>8</v>
      </c>
      <c r="AI8" s="114">
        <v>2</v>
      </c>
      <c r="AJ8" s="129"/>
      <c r="AK8" s="35" t="s">
        <v>8</v>
      </c>
      <c r="AL8" s="131"/>
      <c r="AM8" s="129"/>
      <c r="AN8" s="35" t="s">
        <v>8</v>
      </c>
      <c r="AO8" s="131"/>
      <c r="AP8" s="129"/>
      <c r="AQ8" s="35" t="s">
        <v>8</v>
      </c>
      <c r="AR8" s="131"/>
      <c r="AS8" s="34"/>
      <c r="AT8" s="35" t="s">
        <v>8</v>
      </c>
      <c r="AU8" s="36"/>
      <c r="AV8" s="87"/>
      <c r="AW8" s="35"/>
      <c r="AX8" s="36"/>
      <c r="AY8" s="286">
        <f>AZ8+BA8+BB8</f>
        <v>9</v>
      </c>
      <c r="AZ8" s="288">
        <v>2</v>
      </c>
      <c r="BA8" s="272">
        <v>3</v>
      </c>
      <c r="BB8" s="272">
        <v>4</v>
      </c>
      <c r="BC8" s="272">
        <f>+F8+I8+L8+O8+R8+U8+X8+AA8+AD8+AG8+AJ8+AP8+AM8+AV8+AS8-1</f>
        <v>14</v>
      </c>
      <c r="BD8" s="272">
        <f>+E8+K8+N8+Q8+T8+W8+Z8+AC8+AF8+AI8+AL8+AR8+AO8+AX8+AU8-2</f>
        <v>19</v>
      </c>
      <c r="BE8" s="274">
        <f>+BC8-BD8</f>
        <v>-5</v>
      </c>
      <c r="BF8" s="276">
        <f>+(AZ8*3)+(BA8*1)</f>
        <v>9</v>
      </c>
      <c r="BG8" s="278">
        <v>8</v>
      </c>
      <c r="BH8" s="27"/>
      <c r="BI8" s="27"/>
      <c r="BJ8" s="29">
        <v>4</v>
      </c>
    </row>
    <row r="9" spans="1:62" ht="13.5" customHeight="1">
      <c r="A9" s="27"/>
      <c r="B9" s="273"/>
      <c r="C9" s="83"/>
      <c r="D9" s="14" t="s">
        <v>54</v>
      </c>
      <c r="E9" s="85"/>
      <c r="F9" s="293"/>
      <c r="G9" s="294"/>
      <c r="H9" s="295"/>
      <c r="I9" s="83"/>
      <c r="J9" s="14" t="s">
        <v>99</v>
      </c>
      <c r="K9" s="85"/>
      <c r="L9" s="83"/>
      <c r="M9" s="14" t="s">
        <v>53</v>
      </c>
      <c r="N9" s="85"/>
      <c r="O9" s="40"/>
      <c r="P9" s="14" t="s">
        <v>99</v>
      </c>
      <c r="Q9" s="41"/>
      <c r="R9" s="83"/>
      <c r="S9" s="14" t="s">
        <v>54</v>
      </c>
      <c r="T9" s="85"/>
      <c r="U9" s="83"/>
      <c r="V9" s="14" t="s">
        <v>53</v>
      </c>
      <c r="W9" s="85"/>
      <c r="X9" s="83"/>
      <c r="Y9" s="14" t="s">
        <v>53</v>
      </c>
      <c r="Z9" s="85"/>
      <c r="AA9" s="83"/>
      <c r="AB9" s="14" t="s">
        <v>54</v>
      </c>
      <c r="AC9" s="85"/>
      <c r="AD9" s="40"/>
      <c r="AE9" s="14" t="s">
        <v>54</v>
      </c>
      <c r="AF9" s="41"/>
      <c r="AG9" s="115"/>
      <c r="AH9" s="116"/>
      <c r="AI9" s="117"/>
      <c r="AJ9" s="83"/>
      <c r="AK9" s="14"/>
      <c r="AL9" s="85"/>
      <c r="AM9" s="83"/>
      <c r="AN9" s="14"/>
      <c r="AO9" s="85"/>
      <c r="AP9" s="83"/>
      <c r="AQ9" s="14"/>
      <c r="AR9" s="85"/>
      <c r="AS9" s="40"/>
      <c r="AT9" s="14"/>
      <c r="AU9" s="41"/>
      <c r="AV9" s="83"/>
      <c r="AW9" s="14"/>
      <c r="AX9" s="41"/>
      <c r="AY9" s="287"/>
      <c r="AZ9" s="289"/>
      <c r="BA9" s="273"/>
      <c r="BB9" s="273"/>
      <c r="BC9" s="273"/>
      <c r="BD9" s="273"/>
      <c r="BE9" s="275"/>
      <c r="BF9" s="277"/>
      <c r="BG9" s="279"/>
      <c r="BH9" s="27"/>
      <c r="BI9" s="27"/>
      <c r="BJ9" s="29">
        <v>5</v>
      </c>
    </row>
    <row r="10" spans="1:62" ht="13.5" customHeight="1">
      <c r="A10" s="27"/>
      <c r="B10" s="272" t="s">
        <v>70</v>
      </c>
      <c r="C10" s="129">
        <v>1</v>
      </c>
      <c r="D10" s="35" t="s">
        <v>8</v>
      </c>
      <c r="E10" s="131">
        <v>3</v>
      </c>
      <c r="F10" s="129">
        <v>0</v>
      </c>
      <c r="G10" s="35" t="s">
        <v>8</v>
      </c>
      <c r="H10" s="131">
        <v>2</v>
      </c>
      <c r="I10" s="290"/>
      <c r="J10" s="291"/>
      <c r="K10" s="292"/>
      <c r="L10" s="129">
        <v>6</v>
      </c>
      <c r="M10" s="35" t="s">
        <v>8</v>
      </c>
      <c r="N10" s="131">
        <v>2</v>
      </c>
      <c r="O10" s="129">
        <v>2</v>
      </c>
      <c r="P10" s="35" t="s">
        <v>8</v>
      </c>
      <c r="Q10" s="131">
        <v>1</v>
      </c>
      <c r="R10" s="129">
        <v>0</v>
      </c>
      <c r="S10" s="35" t="s">
        <v>8</v>
      </c>
      <c r="T10" s="131">
        <v>1</v>
      </c>
      <c r="U10" s="129">
        <v>3</v>
      </c>
      <c r="V10" s="35" t="s">
        <v>8</v>
      </c>
      <c r="W10" s="131">
        <v>0</v>
      </c>
      <c r="X10" s="129">
        <v>4</v>
      </c>
      <c r="Y10" s="35" t="s">
        <v>8</v>
      </c>
      <c r="Z10" s="131">
        <v>1</v>
      </c>
      <c r="AA10" s="129">
        <v>2</v>
      </c>
      <c r="AB10" s="35" t="s">
        <v>8</v>
      </c>
      <c r="AC10" s="131">
        <v>1</v>
      </c>
      <c r="AD10" s="34">
        <v>1</v>
      </c>
      <c r="AE10" s="35" t="s">
        <v>8</v>
      </c>
      <c r="AF10" s="36">
        <v>2</v>
      </c>
      <c r="AG10" s="112">
        <v>3</v>
      </c>
      <c r="AH10" s="113" t="s">
        <v>8</v>
      </c>
      <c r="AI10" s="114">
        <v>1</v>
      </c>
      <c r="AJ10" s="129"/>
      <c r="AK10" s="35" t="s">
        <v>8</v>
      </c>
      <c r="AL10" s="131"/>
      <c r="AM10" s="129"/>
      <c r="AN10" s="35" t="s">
        <v>8</v>
      </c>
      <c r="AO10" s="131"/>
      <c r="AP10" s="129"/>
      <c r="AQ10" s="35" t="s">
        <v>8</v>
      </c>
      <c r="AR10" s="131"/>
      <c r="AS10" s="34"/>
      <c r="AT10" s="35" t="s">
        <v>8</v>
      </c>
      <c r="AU10" s="36"/>
      <c r="AV10" s="87"/>
      <c r="AW10" s="35"/>
      <c r="AX10" s="36"/>
      <c r="AY10" s="286">
        <f>AZ10+BA10+BB10</f>
        <v>9</v>
      </c>
      <c r="AZ10" s="288">
        <v>5</v>
      </c>
      <c r="BA10" s="272">
        <v>0</v>
      </c>
      <c r="BB10" s="272">
        <v>4</v>
      </c>
      <c r="BC10" s="272">
        <v>22</v>
      </c>
      <c r="BD10" s="272">
        <v>11</v>
      </c>
      <c r="BE10" s="274">
        <f>+BC10-BD10-1</f>
        <v>10</v>
      </c>
      <c r="BF10" s="276">
        <f>+(AZ10*3)+(BA10*1)</f>
        <v>15</v>
      </c>
      <c r="BG10" s="278">
        <v>4</v>
      </c>
      <c r="BH10" s="27"/>
      <c r="BI10" s="27"/>
      <c r="BJ10" s="29">
        <v>6</v>
      </c>
    </row>
    <row r="11" spans="1:62" ht="13.5" customHeight="1">
      <c r="A11" s="27"/>
      <c r="B11" s="273"/>
      <c r="C11" s="83"/>
      <c r="D11" s="14" t="s">
        <v>54</v>
      </c>
      <c r="E11" s="85"/>
      <c r="F11" s="83"/>
      <c r="G11" s="14" t="s">
        <v>54</v>
      </c>
      <c r="H11" s="85"/>
      <c r="I11" s="293"/>
      <c r="J11" s="294"/>
      <c r="K11" s="295"/>
      <c r="L11" s="83"/>
      <c r="M11" s="14" t="s">
        <v>99</v>
      </c>
      <c r="N11" s="85"/>
      <c r="O11" s="83"/>
      <c r="P11" s="14" t="s">
        <v>99</v>
      </c>
      <c r="Q11" s="85"/>
      <c r="R11" s="83"/>
      <c r="S11" s="14" t="s">
        <v>54</v>
      </c>
      <c r="T11" s="85"/>
      <c r="U11" s="83"/>
      <c r="V11" s="14" t="s">
        <v>99</v>
      </c>
      <c r="W11" s="85"/>
      <c r="X11" s="83"/>
      <c r="Y11" s="14" t="s">
        <v>99</v>
      </c>
      <c r="Z11" s="85"/>
      <c r="AA11" s="83"/>
      <c r="AB11" s="14" t="s">
        <v>99</v>
      </c>
      <c r="AC11" s="85"/>
      <c r="AD11" s="40"/>
      <c r="AE11" s="14" t="s">
        <v>54</v>
      </c>
      <c r="AF11" s="41"/>
      <c r="AG11" s="115"/>
      <c r="AH11" s="116"/>
      <c r="AI11" s="117"/>
      <c r="AJ11" s="83"/>
      <c r="AK11" s="14"/>
      <c r="AL11" s="85"/>
      <c r="AM11" s="83"/>
      <c r="AN11" s="14"/>
      <c r="AO11" s="85"/>
      <c r="AP11" s="83"/>
      <c r="AQ11" s="14"/>
      <c r="AR11" s="85"/>
      <c r="AS11" s="40"/>
      <c r="AT11" s="14"/>
      <c r="AU11" s="41"/>
      <c r="AV11" s="83"/>
      <c r="AW11" s="14"/>
      <c r="AX11" s="41"/>
      <c r="AY11" s="287"/>
      <c r="AZ11" s="289"/>
      <c r="BA11" s="273"/>
      <c r="BB11" s="273"/>
      <c r="BC11" s="273"/>
      <c r="BD11" s="273"/>
      <c r="BE11" s="275"/>
      <c r="BF11" s="277"/>
      <c r="BG11" s="279"/>
      <c r="BH11" s="27"/>
      <c r="BI11" s="27"/>
      <c r="BJ11" s="29">
        <v>7</v>
      </c>
    </row>
    <row r="12" spans="1:62" ht="13.5" customHeight="1">
      <c r="A12" s="27"/>
      <c r="B12" s="325" t="s">
        <v>16</v>
      </c>
      <c r="C12" s="129">
        <v>0</v>
      </c>
      <c r="D12" s="35" t="s">
        <v>8</v>
      </c>
      <c r="E12" s="131">
        <v>1</v>
      </c>
      <c r="F12" s="129">
        <v>2</v>
      </c>
      <c r="G12" s="35" t="s">
        <v>8</v>
      </c>
      <c r="H12" s="131">
        <v>2</v>
      </c>
      <c r="I12" s="34">
        <v>2</v>
      </c>
      <c r="J12" s="35" t="s">
        <v>8</v>
      </c>
      <c r="K12" s="36">
        <v>6</v>
      </c>
      <c r="L12" s="290"/>
      <c r="M12" s="291"/>
      <c r="N12" s="292"/>
      <c r="O12" s="129">
        <v>4</v>
      </c>
      <c r="P12" s="35" t="s">
        <v>8</v>
      </c>
      <c r="Q12" s="131">
        <v>0</v>
      </c>
      <c r="R12" s="129">
        <v>0</v>
      </c>
      <c r="S12" s="35" t="s">
        <v>8</v>
      </c>
      <c r="T12" s="131">
        <v>9</v>
      </c>
      <c r="U12" s="129">
        <v>1</v>
      </c>
      <c r="V12" s="35" t="s">
        <v>8</v>
      </c>
      <c r="W12" s="131">
        <v>1</v>
      </c>
      <c r="X12" s="129">
        <v>5</v>
      </c>
      <c r="Y12" s="35" t="s">
        <v>8</v>
      </c>
      <c r="Z12" s="131">
        <v>0</v>
      </c>
      <c r="AA12" s="129">
        <v>4</v>
      </c>
      <c r="AB12" s="35" t="s">
        <v>8</v>
      </c>
      <c r="AC12" s="131">
        <v>1</v>
      </c>
      <c r="AD12" s="34">
        <v>1</v>
      </c>
      <c r="AE12" s="35" t="s">
        <v>8</v>
      </c>
      <c r="AF12" s="36">
        <v>2</v>
      </c>
      <c r="AG12" s="112">
        <v>1</v>
      </c>
      <c r="AH12" s="113" t="s">
        <v>8</v>
      </c>
      <c r="AI12" s="114">
        <v>2</v>
      </c>
      <c r="AJ12" s="129"/>
      <c r="AK12" s="35" t="s">
        <v>8</v>
      </c>
      <c r="AL12" s="131"/>
      <c r="AM12" s="129"/>
      <c r="AN12" s="35" t="s">
        <v>8</v>
      </c>
      <c r="AO12" s="131"/>
      <c r="AP12" s="129"/>
      <c r="AQ12" s="35" t="s">
        <v>8</v>
      </c>
      <c r="AR12" s="131"/>
      <c r="AS12" s="34"/>
      <c r="AT12" s="35" t="s">
        <v>8</v>
      </c>
      <c r="AU12" s="36"/>
      <c r="AV12" s="87"/>
      <c r="AW12" s="35"/>
      <c r="AX12" s="36"/>
      <c r="AY12" s="286">
        <f>AZ12+BA12+BB12</f>
        <v>9</v>
      </c>
      <c r="AZ12" s="288">
        <v>3</v>
      </c>
      <c r="BA12" s="272">
        <v>2</v>
      </c>
      <c r="BB12" s="272">
        <v>4</v>
      </c>
      <c r="BC12" s="272">
        <f>+F12+I12+L12+O12+R12+U12+X12+AA12+AD12+AG12+AJ12+AP12+AM12+AV12+AS12-1</f>
        <v>19</v>
      </c>
      <c r="BD12" s="272">
        <v>22</v>
      </c>
      <c r="BE12" s="274">
        <f>+BC12-BD12</f>
        <v>-3</v>
      </c>
      <c r="BF12" s="276">
        <f>+(AZ12*3)+(BA12*1)</f>
        <v>11</v>
      </c>
      <c r="BG12" s="278">
        <v>7</v>
      </c>
      <c r="BH12" s="27"/>
      <c r="BI12" s="27"/>
      <c r="BJ12" s="29">
        <v>8</v>
      </c>
    </row>
    <row r="13" spans="1:62" ht="13.5" customHeight="1">
      <c r="A13" s="27"/>
      <c r="B13" s="326"/>
      <c r="C13" s="83"/>
      <c r="D13" s="14" t="s">
        <v>54</v>
      </c>
      <c r="E13" s="85"/>
      <c r="F13" s="83"/>
      <c r="G13" s="14" t="s">
        <v>53</v>
      </c>
      <c r="H13" s="85"/>
      <c r="I13" s="40"/>
      <c r="J13" s="14" t="s">
        <v>54</v>
      </c>
      <c r="K13" s="41"/>
      <c r="L13" s="293"/>
      <c r="M13" s="294"/>
      <c r="N13" s="295"/>
      <c r="O13" s="83"/>
      <c r="P13" s="14" t="s">
        <v>99</v>
      </c>
      <c r="Q13" s="85"/>
      <c r="R13" s="83"/>
      <c r="S13" s="14" t="s">
        <v>54</v>
      </c>
      <c r="T13" s="85"/>
      <c r="U13" s="83"/>
      <c r="V13" s="14" t="s">
        <v>53</v>
      </c>
      <c r="W13" s="85"/>
      <c r="X13" s="83"/>
      <c r="Y13" s="14" t="s">
        <v>99</v>
      </c>
      <c r="Z13" s="85"/>
      <c r="AA13" s="83"/>
      <c r="AB13" s="14" t="s">
        <v>99</v>
      </c>
      <c r="AC13" s="85"/>
      <c r="AD13" s="40"/>
      <c r="AE13" s="14" t="s">
        <v>54</v>
      </c>
      <c r="AF13" s="41"/>
      <c r="AG13" s="115"/>
      <c r="AH13" s="116"/>
      <c r="AI13" s="117"/>
      <c r="AJ13" s="83"/>
      <c r="AK13" s="14"/>
      <c r="AL13" s="85"/>
      <c r="AM13" s="83"/>
      <c r="AN13" s="14"/>
      <c r="AO13" s="85"/>
      <c r="AP13" s="83"/>
      <c r="AQ13" s="14"/>
      <c r="AR13" s="85"/>
      <c r="AS13" s="40"/>
      <c r="AT13" s="14"/>
      <c r="AU13" s="41"/>
      <c r="AV13" s="83"/>
      <c r="AW13" s="14"/>
      <c r="AX13" s="41"/>
      <c r="AY13" s="287"/>
      <c r="AZ13" s="289"/>
      <c r="BA13" s="273"/>
      <c r="BB13" s="273"/>
      <c r="BC13" s="273"/>
      <c r="BD13" s="273"/>
      <c r="BE13" s="275"/>
      <c r="BF13" s="277"/>
      <c r="BG13" s="279"/>
      <c r="BH13" s="27"/>
      <c r="BI13" s="27"/>
      <c r="BJ13" s="29">
        <v>9</v>
      </c>
    </row>
    <row r="14" spans="1:62" ht="13.5" customHeight="1">
      <c r="A14" s="27"/>
      <c r="B14" s="272" t="s">
        <v>63</v>
      </c>
      <c r="C14" s="129">
        <v>0</v>
      </c>
      <c r="D14" s="35" t="s">
        <v>8</v>
      </c>
      <c r="E14" s="131">
        <v>5</v>
      </c>
      <c r="F14" s="129">
        <v>0</v>
      </c>
      <c r="G14" s="35" t="s">
        <v>8</v>
      </c>
      <c r="H14" s="131">
        <v>3</v>
      </c>
      <c r="I14" s="34">
        <v>1</v>
      </c>
      <c r="J14" s="35" t="s">
        <v>8</v>
      </c>
      <c r="K14" s="36">
        <v>2</v>
      </c>
      <c r="L14" s="129">
        <v>0</v>
      </c>
      <c r="M14" s="35" t="s">
        <v>8</v>
      </c>
      <c r="N14" s="131">
        <v>4</v>
      </c>
      <c r="O14" s="290"/>
      <c r="P14" s="291"/>
      <c r="Q14" s="292"/>
      <c r="R14" s="129">
        <v>0</v>
      </c>
      <c r="S14" s="35" t="s">
        <v>8</v>
      </c>
      <c r="T14" s="131">
        <v>6</v>
      </c>
      <c r="U14" s="129">
        <v>1</v>
      </c>
      <c r="V14" s="35" t="s">
        <v>8</v>
      </c>
      <c r="W14" s="131">
        <v>9</v>
      </c>
      <c r="X14" s="129">
        <v>0</v>
      </c>
      <c r="Y14" s="35" t="s">
        <v>8</v>
      </c>
      <c r="Z14" s="131">
        <v>1</v>
      </c>
      <c r="AA14" s="129">
        <v>0</v>
      </c>
      <c r="AB14" s="35" t="s">
        <v>8</v>
      </c>
      <c r="AC14" s="131">
        <v>6</v>
      </c>
      <c r="AD14" s="122">
        <v>0</v>
      </c>
      <c r="AE14" s="123" t="s">
        <v>8</v>
      </c>
      <c r="AF14" s="124">
        <v>5</v>
      </c>
      <c r="AG14" s="112">
        <v>2</v>
      </c>
      <c r="AH14" s="113" t="s">
        <v>8</v>
      </c>
      <c r="AI14" s="114">
        <v>3</v>
      </c>
      <c r="AJ14" s="129"/>
      <c r="AK14" s="35" t="s">
        <v>8</v>
      </c>
      <c r="AL14" s="131"/>
      <c r="AM14" s="129"/>
      <c r="AN14" s="35" t="s">
        <v>8</v>
      </c>
      <c r="AO14" s="131"/>
      <c r="AP14" s="129"/>
      <c r="AQ14" s="35" t="s">
        <v>8</v>
      </c>
      <c r="AR14" s="131"/>
      <c r="AS14" s="34"/>
      <c r="AT14" s="35" t="s">
        <v>8</v>
      </c>
      <c r="AU14" s="36"/>
      <c r="AV14" s="88"/>
      <c r="AW14" s="35"/>
      <c r="AX14" s="36"/>
      <c r="AY14" s="286">
        <f>AZ14+BA14+BB14</f>
        <v>9</v>
      </c>
      <c r="AZ14" s="288">
        <v>0</v>
      </c>
      <c r="BA14" s="272">
        <v>0</v>
      </c>
      <c r="BB14" s="272">
        <v>9</v>
      </c>
      <c r="BC14" s="272">
        <f>+F14+I14+L14+O14+R14+U14+X14+AA14+AD14+AG14+AJ14+AP14+AM14+AV14+AS14-2</f>
        <v>2</v>
      </c>
      <c r="BD14" s="272">
        <v>41</v>
      </c>
      <c r="BE14" s="274">
        <f>+BC14-BD14</f>
        <v>-39</v>
      </c>
      <c r="BF14" s="276">
        <f>+(AZ14*3)+(BA14*1)</f>
        <v>0</v>
      </c>
      <c r="BG14" s="278" t="s">
        <v>8</v>
      </c>
      <c r="BH14" s="27"/>
      <c r="BI14" s="27"/>
      <c r="BJ14" s="29">
        <v>10</v>
      </c>
    </row>
    <row r="15" spans="1:62" ht="13.5" customHeight="1">
      <c r="A15" s="27"/>
      <c r="B15" s="273"/>
      <c r="C15" s="83"/>
      <c r="D15" s="14" t="s">
        <v>54</v>
      </c>
      <c r="E15" s="85"/>
      <c r="F15" s="83"/>
      <c r="G15" s="14" t="s">
        <v>54</v>
      </c>
      <c r="H15" s="85"/>
      <c r="I15" s="40"/>
      <c r="J15" s="14" t="s">
        <v>54</v>
      </c>
      <c r="K15" s="41"/>
      <c r="L15" s="83"/>
      <c r="M15" s="14" t="s">
        <v>54</v>
      </c>
      <c r="N15" s="85"/>
      <c r="O15" s="293"/>
      <c r="P15" s="294"/>
      <c r="Q15" s="295"/>
      <c r="R15" s="83"/>
      <c r="S15" s="14" t="s">
        <v>54</v>
      </c>
      <c r="T15" s="85"/>
      <c r="U15" s="83"/>
      <c r="V15" s="14" t="s">
        <v>54</v>
      </c>
      <c r="W15" s="85"/>
      <c r="X15" s="83"/>
      <c r="Y15" s="14" t="s">
        <v>54</v>
      </c>
      <c r="Z15" s="85"/>
      <c r="AA15" s="83"/>
      <c r="AB15" s="14" t="s">
        <v>54</v>
      </c>
      <c r="AC15" s="85"/>
      <c r="AD15" s="125"/>
      <c r="AE15" s="126" t="s">
        <v>54</v>
      </c>
      <c r="AF15" s="127"/>
      <c r="AG15" s="115"/>
      <c r="AH15" s="116"/>
      <c r="AI15" s="117"/>
      <c r="AJ15" s="83"/>
      <c r="AK15" s="14"/>
      <c r="AL15" s="85"/>
      <c r="AM15" s="83"/>
      <c r="AN15" s="14"/>
      <c r="AO15" s="85"/>
      <c r="AP15" s="83"/>
      <c r="AQ15" s="14"/>
      <c r="AR15" s="85"/>
      <c r="AS15" s="40"/>
      <c r="AT15" s="14"/>
      <c r="AU15" s="41"/>
      <c r="AV15" s="84"/>
      <c r="AW15" s="14"/>
      <c r="AX15" s="41"/>
      <c r="AY15" s="287"/>
      <c r="AZ15" s="289"/>
      <c r="BA15" s="273"/>
      <c r="BB15" s="273"/>
      <c r="BC15" s="273"/>
      <c r="BD15" s="273"/>
      <c r="BE15" s="275"/>
      <c r="BF15" s="277"/>
      <c r="BG15" s="279"/>
      <c r="BH15" s="27"/>
      <c r="BI15" s="27"/>
      <c r="BJ15" s="29">
        <v>11</v>
      </c>
    </row>
    <row r="16" spans="1:62" ht="13.5" customHeight="1">
      <c r="A16" s="27"/>
      <c r="B16" s="272" t="s">
        <v>71</v>
      </c>
      <c r="C16" s="129">
        <v>2</v>
      </c>
      <c r="D16" s="35" t="s">
        <v>8</v>
      </c>
      <c r="E16" s="131">
        <v>1</v>
      </c>
      <c r="F16" s="129">
        <v>2</v>
      </c>
      <c r="G16" s="35" t="s">
        <v>8</v>
      </c>
      <c r="H16" s="131">
        <v>0</v>
      </c>
      <c r="I16" s="34">
        <v>1</v>
      </c>
      <c r="J16" s="35" t="s">
        <v>8</v>
      </c>
      <c r="K16" s="36">
        <v>0</v>
      </c>
      <c r="L16" s="129">
        <v>9</v>
      </c>
      <c r="M16" s="35" t="s">
        <v>8</v>
      </c>
      <c r="N16" s="131">
        <v>0</v>
      </c>
      <c r="O16" s="129">
        <v>6</v>
      </c>
      <c r="P16" s="35" t="s">
        <v>8</v>
      </c>
      <c r="Q16" s="131">
        <v>0</v>
      </c>
      <c r="R16" s="290"/>
      <c r="S16" s="291"/>
      <c r="T16" s="292"/>
      <c r="U16" s="129">
        <v>0</v>
      </c>
      <c r="V16" s="35" t="s">
        <v>8</v>
      </c>
      <c r="W16" s="131">
        <v>2</v>
      </c>
      <c r="X16" s="129">
        <v>5</v>
      </c>
      <c r="Y16" s="35" t="s">
        <v>8</v>
      </c>
      <c r="Z16" s="131">
        <v>1</v>
      </c>
      <c r="AA16" s="129">
        <v>4</v>
      </c>
      <c r="AB16" s="35" t="s">
        <v>8</v>
      </c>
      <c r="AC16" s="131">
        <v>1</v>
      </c>
      <c r="AD16" s="34">
        <v>4</v>
      </c>
      <c r="AE16" s="35" t="s">
        <v>8</v>
      </c>
      <c r="AF16" s="36">
        <v>0</v>
      </c>
      <c r="AG16" s="112">
        <v>2</v>
      </c>
      <c r="AH16" s="113" t="s">
        <v>8</v>
      </c>
      <c r="AI16" s="114">
        <v>1</v>
      </c>
      <c r="AJ16" s="129"/>
      <c r="AK16" s="35" t="s">
        <v>8</v>
      </c>
      <c r="AL16" s="131"/>
      <c r="AM16" s="129"/>
      <c r="AN16" s="35" t="s">
        <v>8</v>
      </c>
      <c r="AO16" s="131"/>
      <c r="AP16" s="129"/>
      <c r="AQ16" s="35" t="s">
        <v>8</v>
      </c>
      <c r="AR16" s="131"/>
      <c r="AS16" s="34"/>
      <c r="AT16" s="35" t="s">
        <v>8</v>
      </c>
      <c r="AU16" s="36"/>
      <c r="AV16" s="87"/>
      <c r="AW16" s="35"/>
      <c r="AX16" s="36"/>
      <c r="AY16" s="286">
        <f>AZ16+BA16+BB16</f>
        <v>9</v>
      </c>
      <c r="AZ16" s="288">
        <v>8</v>
      </c>
      <c r="BA16" s="272">
        <v>0</v>
      </c>
      <c r="BB16" s="272">
        <v>1</v>
      </c>
      <c r="BC16" s="272">
        <v>33</v>
      </c>
      <c r="BD16" s="272">
        <v>5</v>
      </c>
      <c r="BE16" s="274">
        <f>+BC16-BD16</f>
        <v>28</v>
      </c>
      <c r="BF16" s="276">
        <f>+(AZ16*3)+(BA16*1)</f>
        <v>24</v>
      </c>
      <c r="BG16" s="278">
        <v>1</v>
      </c>
      <c r="BH16" s="27"/>
      <c r="BI16" s="27"/>
      <c r="BJ16" s="29">
        <v>12</v>
      </c>
    </row>
    <row r="17" spans="1:62" ht="13.5" customHeight="1">
      <c r="A17" s="27"/>
      <c r="B17" s="273"/>
      <c r="C17" s="83"/>
      <c r="D17" s="14" t="s">
        <v>99</v>
      </c>
      <c r="E17" s="85"/>
      <c r="F17" s="83"/>
      <c r="G17" s="14" t="s">
        <v>99</v>
      </c>
      <c r="H17" s="85"/>
      <c r="I17" s="40"/>
      <c r="J17" s="14" t="s">
        <v>99</v>
      </c>
      <c r="K17" s="41"/>
      <c r="L17" s="83"/>
      <c r="M17" s="14" t="s">
        <v>99</v>
      </c>
      <c r="N17" s="85"/>
      <c r="O17" s="83"/>
      <c r="P17" s="14" t="s">
        <v>99</v>
      </c>
      <c r="Q17" s="85"/>
      <c r="R17" s="293"/>
      <c r="S17" s="294"/>
      <c r="T17" s="295"/>
      <c r="U17" s="83"/>
      <c r="V17" s="14" t="s">
        <v>54</v>
      </c>
      <c r="W17" s="85"/>
      <c r="X17" s="83"/>
      <c r="Y17" s="14" t="s">
        <v>99</v>
      </c>
      <c r="Z17" s="85"/>
      <c r="AA17" s="83"/>
      <c r="AB17" s="14" t="s">
        <v>99</v>
      </c>
      <c r="AC17" s="85"/>
      <c r="AD17" s="40"/>
      <c r="AE17" s="14" t="s">
        <v>99</v>
      </c>
      <c r="AF17" s="41"/>
      <c r="AG17" s="115"/>
      <c r="AH17" s="116"/>
      <c r="AI17" s="117"/>
      <c r="AJ17" s="83"/>
      <c r="AK17" s="14"/>
      <c r="AL17" s="85"/>
      <c r="AM17" s="83"/>
      <c r="AN17" s="14"/>
      <c r="AO17" s="85"/>
      <c r="AP17" s="83"/>
      <c r="AQ17" s="14"/>
      <c r="AR17" s="85"/>
      <c r="AS17" s="40"/>
      <c r="AT17" s="14"/>
      <c r="AU17" s="41"/>
      <c r="AV17" s="83"/>
      <c r="AW17" s="14"/>
      <c r="AX17" s="41"/>
      <c r="AY17" s="287"/>
      <c r="AZ17" s="289"/>
      <c r="BA17" s="273"/>
      <c r="BB17" s="273"/>
      <c r="BC17" s="273"/>
      <c r="BD17" s="273"/>
      <c r="BE17" s="275"/>
      <c r="BF17" s="277"/>
      <c r="BG17" s="279"/>
      <c r="BH17" s="27"/>
      <c r="BI17" s="27"/>
      <c r="BJ17" s="29">
        <v>13</v>
      </c>
    </row>
    <row r="18" spans="1:62" ht="13.5" customHeight="1">
      <c r="A18" s="27"/>
      <c r="B18" s="272" t="s">
        <v>72</v>
      </c>
      <c r="C18" s="129">
        <v>1</v>
      </c>
      <c r="D18" s="35" t="s">
        <v>8</v>
      </c>
      <c r="E18" s="131">
        <v>2</v>
      </c>
      <c r="F18" s="129">
        <v>1</v>
      </c>
      <c r="G18" s="35" t="s">
        <v>8</v>
      </c>
      <c r="H18" s="131">
        <v>1</v>
      </c>
      <c r="I18" s="34">
        <v>0</v>
      </c>
      <c r="J18" s="35" t="s">
        <v>8</v>
      </c>
      <c r="K18" s="36">
        <v>3</v>
      </c>
      <c r="L18" s="129">
        <v>1</v>
      </c>
      <c r="M18" s="35" t="s">
        <v>8</v>
      </c>
      <c r="N18" s="131">
        <v>1</v>
      </c>
      <c r="O18" s="129">
        <v>9</v>
      </c>
      <c r="P18" s="35" t="s">
        <v>8</v>
      </c>
      <c r="Q18" s="131">
        <v>1</v>
      </c>
      <c r="R18" s="34">
        <v>2</v>
      </c>
      <c r="S18" s="35" t="s">
        <v>8</v>
      </c>
      <c r="T18" s="36">
        <v>0</v>
      </c>
      <c r="U18" s="290"/>
      <c r="V18" s="291"/>
      <c r="W18" s="292"/>
      <c r="X18" s="129">
        <v>8</v>
      </c>
      <c r="Y18" s="35" t="s">
        <v>8</v>
      </c>
      <c r="Z18" s="131">
        <v>0</v>
      </c>
      <c r="AA18" s="129">
        <v>2</v>
      </c>
      <c r="AB18" s="35" t="s">
        <v>8</v>
      </c>
      <c r="AC18" s="131">
        <v>1</v>
      </c>
      <c r="AD18" s="34">
        <v>1</v>
      </c>
      <c r="AE18" s="35" t="s">
        <v>8</v>
      </c>
      <c r="AF18" s="36">
        <v>2</v>
      </c>
      <c r="AG18" s="112">
        <v>2</v>
      </c>
      <c r="AH18" s="113" t="s">
        <v>8</v>
      </c>
      <c r="AI18" s="114">
        <v>3</v>
      </c>
      <c r="AJ18" s="129"/>
      <c r="AK18" s="35" t="s">
        <v>8</v>
      </c>
      <c r="AL18" s="131"/>
      <c r="AM18" s="129"/>
      <c r="AN18" s="35" t="s">
        <v>8</v>
      </c>
      <c r="AO18" s="131"/>
      <c r="AP18" s="129"/>
      <c r="AQ18" s="35" t="s">
        <v>8</v>
      </c>
      <c r="AR18" s="131"/>
      <c r="AS18" s="34"/>
      <c r="AT18" s="35" t="s">
        <v>8</v>
      </c>
      <c r="AU18" s="36"/>
      <c r="AV18" s="88"/>
      <c r="AW18" s="35"/>
      <c r="AX18" s="36"/>
      <c r="AY18" s="286">
        <f>AZ18+BA18+BB18</f>
        <v>9</v>
      </c>
      <c r="AZ18" s="288">
        <v>4</v>
      </c>
      <c r="BA18" s="272">
        <v>2</v>
      </c>
      <c r="BB18" s="272">
        <v>3</v>
      </c>
      <c r="BC18" s="272">
        <v>25</v>
      </c>
      <c r="BD18" s="272">
        <v>11</v>
      </c>
      <c r="BE18" s="274">
        <f>+BC18-BD18</f>
        <v>14</v>
      </c>
      <c r="BF18" s="276">
        <f>+(AZ18*3)+(BA18*1)</f>
        <v>14</v>
      </c>
      <c r="BG18" s="278">
        <v>5</v>
      </c>
      <c r="BH18" s="27"/>
      <c r="BI18" s="27"/>
      <c r="BJ18" s="29">
        <v>14</v>
      </c>
    </row>
    <row r="19" spans="1:62" ht="13.5" customHeight="1">
      <c r="A19" s="27"/>
      <c r="B19" s="273"/>
      <c r="C19" s="83"/>
      <c r="D19" s="14" t="s">
        <v>54</v>
      </c>
      <c r="E19" s="85"/>
      <c r="F19" s="83"/>
      <c r="G19" s="14" t="s">
        <v>53</v>
      </c>
      <c r="H19" s="85"/>
      <c r="I19" s="40"/>
      <c r="J19" s="14" t="s">
        <v>54</v>
      </c>
      <c r="K19" s="41"/>
      <c r="L19" s="83"/>
      <c r="M19" s="14" t="s">
        <v>53</v>
      </c>
      <c r="N19" s="85"/>
      <c r="O19" s="83"/>
      <c r="P19" s="14" t="s">
        <v>99</v>
      </c>
      <c r="Q19" s="85"/>
      <c r="R19" s="40"/>
      <c r="S19" s="14" t="s">
        <v>99</v>
      </c>
      <c r="T19" s="41"/>
      <c r="U19" s="293"/>
      <c r="V19" s="294"/>
      <c r="W19" s="295"/>
      <c r="X19" s="83"/>
      <c r="Y19" s="14" t="s">
        <v>99</v>
      </c>
      <c r="Z19" s="85"/>
      <c r="AA19" s="83"/>
      <c r="AB19" s="14" t="s">
        <v>99</v>
      </c>
      <c r="AC19" s="85"/>
      <c r="AD19" s="40"/>
      <c r="AE19" s="14" t="s">
        <v>54</v>
      </c>
      <c r="AF19" s="41"/>
      <c r="AG19" s="115"/>
      <c r="AH19" s="116"/>
      <c r="AI19" s="117"/>
      <c r="AJ19" s="83"/>
      <c r="AK19" s="14"/>
      <c r="AL19" s="85"/>
      <c r="AM19" s="83"/>
      <c r="AN19" s="14"/>
      <c r="AO19" s="85"/>
      <c r="AP19" s="83"/>
      <c r="AQ19" s="14"/>
      <c r="AR19" s="85"/>
      <c r="AS19" s="40"/>
      <c r="AT19" s="14"/>
      <c r="AU19" s="41"/>
      <c r="AV19" s="84"/>
      <c r="AW19" s="14"/>
      <c r="AX19" s="41"/>
      <c r="AY19" s="287"/>
      <c r="AZ19" s="289"/>
      <c r="BA19" s="273"/>
      <c r="BB19" s="273"/>
      <c r="BC19" s="273"/>
      <c r="BD19" s="273"/>
      <c r="BE19" s="275"/>
      <c r="BF19" s="277"/>
      <c r="BG19" s="279"/>
      <c r="BH19" s="27"/>
      <c r="BI19" s="27"/>
      <c r="BJ19" s="29"/>
    </row>
    <row r="20" spans="1:62" ht="13.5" customHeight="1">
      <c r="A20" s="27"/>
      <c r="B20" s="272" t="s">
        <v>37</v>
      </c>
      <c r="C20" s="129">
        <v>0</v>
      </c>
      <c r="D20" s="35" t="s">
        <v>8</v>
      </c>
      <c r="E20" s="131">
        <v>9</v>
      </c>
      <c r="F20" s="129">
        <v>2</v>
      </c>
      <c r="G20" s="35" t="s">
        <v>8</v>
      </c>
      <c r="H20" s="131">
        <v>2</v>
      </c>
      <c r="I20" s="129">
        <v>1</v>
      </c>
      <c r="J20" s="35" t="s">
        <v>8</v>
      </c>
      <c r="K20" s="131">
        <v>4</v>
      </c>
      <c r="L20" s="129">
        <v>0</v>
      </c>
      <c r="M20" s="35" t="s">
        <v>8</v>
      </c>
      <c r="N20" s="131">
        <v>5</v>
      </c>
      <c r="O20" s="34">
        <v>1</v>
      </c>
      <c r="P20" s="35" t="s">
        <v>8</v>
      </c>
      <c r="Q20" s="36">
        <v>0</v>
      </c>
      <c r="R20" s="129">
        <v>1</v>
      </c>
      <c r="S20" s="35" t="s">
        <v>8</v>
      </c>
      <c r="T20" s="131">
        <v>5</v>
      </c>
      <c r="U20" s="129">
        <v>0</v>
      </c>
      <c r="V20" s="35" t="s">
        <v>8</v>
      </c>
      <c r="W20" s="131">
        <v>8</v>
      </c>
      <c r="X20" s="290"/>
      <c r="Y20" s="291"/>
      <c r="Z20" s="292"/>
      <c r="AA20" s="129">
        <v>1</v>
      </c>
      <c r="AB20" s="35" t="s">
        <v>8</v>
      </c>
      <c r="AC20" s="131">
        <v>3</v>
      </c>
      <c r="AD20" s="129">
        <v>0</v>
      </c>
      <c r="AE20" s="35" t="s">
        <v>8</v>
      </c>
      <c r="AF20" s="131">
        <v>2</v>
      </c>
      <c r="AG20" s="112">
        <v>3</v>
      </c>
      <c r="AH20" s="113" t="s">
        <v>8</v>
      </c>
      <c r="AI20" s="114">
        <v>3</v>
      </c>
      <c r="AJ20" s="129"/>
      <c r="AK20" s="35" t="s">
        <v>8</v>
      </c>
      <c r="AL20" s="131"/>
      <c r="AM20" s="129"/>
      <c r="AN20" s="35" t="s">
        <v>8</v>
      </c>
      <c r="AO20" s="131"/>
      <c r="AP20" s="129"/>
      <c r="AQ20" s="35" t="s">
        <v>8</v>
      </c>
      <c r="AR20" s="131"/>
      <c r="AS20" s="34"/>
      <c r="AT20" s="35" t="s">
        <v>8</v>
      </c>
      <c r="AU20" s="36"/>
      <c r="AV20" s="87"/>
      <c r="AW20" s="35"/>
      <c r="AX20" s="36"/>
      <c r="AY20" s="286">
        <f>AZ20+BA20+BB20</f>
        <v>9</v>
      </c>
      <c r="AZ20" s="288">
        <v>1</v>
      </c>
      <c r="BA20" s="272">
        <v>1</v>
      </c>
      <c r="BB20" s="272">
        <v>7</v>
      </c>
      <c r="BC20" s="272">
        <f>+F20+I20+L20+O20+R20+U20+X20+AA20+AD20+AG20+AJ20+AP20+AM20+AV20+AS20-3</f>
        <v>6</v>
      </c>
      <c r="BD20" s="272">
        <v>38</v>
      </c>
      <c r="BE20" s="274">
        <f>+BC20-BD20</f>
        <v>-32</v>
      </c>
      <c r="BF20" s="276">
        <f>+(AZ20*3)+(BA20*1)</f>
        <v>4</v>
      </c>
      <c r="BG20" s="278">
        <v>9</v>
      </c>
      <c r="BH20" s="27"/>
      <c r="BI20" s="27"/>
      <c r="BJ20" s="29"/>
    </row>
    <row r="21" spans="1:62" ht="13.5" customHeight="1">
      <c r="A21" s="27"/>
      <c r="B21" s="273"/>
      <c r="C21" s="83"/>
      <c r="D21" s="14" t="s">
        <v>54</v>
      </c>
      <c r="E21" s="85"/>
      <c r="F21" s="83"/>
      <c r="G21" s="14" t="s">
        <v>53</v>
      </c>
      <c r="H21" s="85"/>
      <c r="I21" s="83"/>
      <c r="J21" s="14" t="s">
        <v>54</v>
      </c>
      <c r="K21" s="85"/>
      <c r="L21" s="83"/>
      <c r="M21" s="14" t="s">
        <v>54</v>
      </c>
      <c r="N21" s="85"/>
      <c r="O21" s="40"/>
      <c r="P21" s="14" t="s">
        <v>99</v>
      </c>
      <c r="Q21" s="41"/>
      <c r="R21" s="83"/>
      <c r="S21" s="14" t="s">
        <v>54</v>
      </c>
      <c r="T21" s="85"/>
      <c r="U21" s="83"/>
      <c r="V21" s="14" t="s">
        <v>54</v>
      </c>
      <c r="W21" s="85"/>
      <c r="X21" s="293"/>
      <c r="Y21" s="294"/>
      <c r="Z21" s="295"/>
      <c r="AA21" s="83"/>
      <c r="AB21" s="14" t="s">
        <v>54</v>
      </c>
      <c r="AC21" s="85"/>
      <c r="AD21" s="83"/>
      <c r="AE21" s="14" t="s">
        <v>54</v>
      </c>
      <c r="AF21" s="85"/>
      <c r="AG21" s="115"/>
      <c r="AH21" s="116"/>
      <c r="AI21" s="117"/>
      <c r="AJ21" s="83"/>
      <c r="AK21" s="14"/>
      <c r="AL21" s="85"/>
      <c r="AM21" s="83"/>
      <c r="AN21" s="14"/>
      <c r="AO21" s="85"/>
      <c r="AP21" s="83"/>
      <c r="AQ21" s="14"/>
      <c r="AR21" s="85"/>
      <c r="AS21" s="40"/>
      <c r="AT21" s="14"/>
      <c r="AU21" s="41"/>
      <c r="AV21" s="83"/>
      <c r="AW21" s="14"/>
      <c r="AX21" s="41"/>
      <c r="AY21" s="287"/>
      <c r="AZ21" s="289"/>
      <c r="BA21" s="273"/>
      <c r="BB21" s="273"/>
      <c r="BC21" s="273"/>
      <c r="BD21" s="273"/>
      <c r="BE21" s="275"/>
      <c r="BF21" s="277"/>
      <c r="BG21" s="279"/>
      <c r="BH21" s="27"/>
      <c r="BI21" s="27"/>
      <c r="BJ21" s="29"/>
    </row>
    <row r="22" spans="1:62" ht="13.5" customHeight="1">
      <c r="A22" s="27"/>
      <c r="B22" s="272" t="s">
        <v>73</v>
      </c>
      <c r="C22" s="129">
        <v>3</v>
      </c>
      <c r="D22" s="35" t="s">
        <v>8</v>
      </c>
      <c r="E22" s="131">
        <v>3</v>
      </c>
      <c r="F22" s="129">
        <v>4</v>
      </c>
      <c r="G22" s="35" t="s">
        <v>8</v>
      </c>
      <c r="H22" s="131">
        <v>3</v>
      </c>
      <c r="I22" s="129">
        <v>1</v>
      </c>
      <c r="J22" s="35" t="s">
        <v>8</v>
      </c>
      <c r="K22" s="131">
        <v>2</v>
      </c>
      <c r="L22" s="129">
        <v>1</v>
      </c>
      <c r="M22" s="35" t="s">
        <v>8</v>
      </c>
      <c r="N22" s="131">
        <v>4</v>
      </c>
      <c r="O22" s="34">
        <v>6</v>
      </c>
      <c r="P22" s="35" t="s">
        <v>8</v>
      </c>
      <c r="Q22" s="36">
        <v>0</v>
      </c>
      <c r="R22" s="129">
        <v>1</v>
      </c>
      <c r="S22" s="35" t="s">
        <v>8</v>
      </c>
      <c r="T22" s="131">
        <v>4</v>
      </c>
      <c r="U22" s="129">
        <v>1</v>
      </c>
      <c r="V22" s="35" t="s">
        <v>8</v>
      </c>
      <c r="W22" s="131">
        <v>2</v>
      </c>
      <c r="X22" s="34">
        <v>3</v>
      </c>
      <c r="Y22" s="35" t="s">
        <v>8</v>
      </c>
      <c r="Z22" s="36">
        <v>1</v>
      </c>
      <c r="AA22" s="290"/>
      <c r="AB22" s="291"/>
      <c r="AC22" s="292"/>
      <c r="AD22" s="129">
        <v>2</v>
      </c>
      <c r="AE22" s="35" t="s">
        <v>8</v>
      </c>
      <c r="AF22" s="131">
        <v>2</v>
      </c>
      <c r="AG22" s="112">
        <v>3</v>
      </c>
      <c r="AH22" s="113" t="s">
        <v>8</v>
      </c>
      <c r="AI22" s="114">
        <v>0</v>
      </c>
      <c r="AJ22" s="129"/>
      <c r="AK22" s="35" t="s">
        <v>8</v>
      </c>
      <c r="AL22" s="131"/>
      <c r="AM22" s="129"/>
      <c r="AN22" s="35" t="s">
        <v>8</v>
      </c>
      <c r="AO22" s="131"/>
      <c r="AP22" s="129"/>
      <c r="AQ22" s="35" t="s">
        <v>8</v>
      </c>
      <c r="AR22" s="131"/>
      <c r="AS22" s="34"/>
      <c r="AT22" s="35" t="s">
        <v>8</v>
      </c>
      <c r="AU22" s="36"/>
      <c r="AV22" s="88"/>
      <c r="AW22" s="35"/>
      <c r="AX22" s="36"/>
      <c r="AY22" s="286">
        <f>AZ22+BA22+BB22</f>
        <v>9</v>
      </c>
      <c r="AZ22" s="288">
        <v>3</v>
      </c>
      <c r="BA22" s="272">
        <v>2</v>
      </c>
      <c r="BB22" s="272">
        <v>4</v>
      </c>
      <c r="BC22" s="272">
        <v>22</v>
      </c>
      <c r="BD22" s="272">
        <v>21</v>
      </c>
      <c r="BE22" s="274">
        <f>+BC22-BD22</f>
        <v>1</v>
      </c>
      <c r="BF22" s="276">
        <f>+(AZ22*3)+(BA22*1)</f>
        <v>11</v>
      </c>
      <c r="BG22" s="278">
        <v>6</v>
      </c>
      <c r="BH22" s="27"/>
      <c r="BI22" s="27"/>
      <c r="BJ22" s="29"/>
    </row>
    <row r="23" spans="1:62" ht="13.5" customHeight="1">
      <c r="A23" s="27"/>
      <c r="B23" s="273"/>
      <c r="C23" s="83"/>
      <c r="D23" s="14" t="s">
        <v>53</v>
      </c>
      <c r="E23" s="85"/>
      <c r="F23" s="83"/>
      <c r="G23" s="14" t="s">
        <v>99</v>
      </c>
      <c r="H23" s="85"/>
      <c r="I23" s="83"/>
      <c r="J23" s="14" t="s">
        <v>54</v>
      </c>
      <c r="K23" s="85"/>
      <c r="L23" s="83"/>
      <c r="M23" s="14" t="s">
        <v>54</v>
      </c>
      <c r="N23" s="85"/>
      <c r="O23" s="40"/>
      <c r="P23" s="14" t="s">
        <v>99</v>
      </c>
      <c r="Q23" s="41"/>
      <c r="R23" s="83"/>
      <c r="S23" s="14" t="s">
        <v>54</v>
      </c>
      <c r="T23" s="85"/>
      <c r="U23" s="83"/>
      <c r="V23" s="14" t="s">
        <v>54</v>
      </c>
      <c r="W23" s="85"/>
      <c r="X23" s="40"/>
      <c r="Y23" s="14" t="s">
        <v>99</v>
      </c>
      <c r="Z23" s="41"/>
      <c r="AA23" s="293"/>
      <c r="AB23" s="294"/>
      <c r="AC23" s="295"/>
      <c r="AD23" s="83"/>
      <c r="AE23" s="14" t="s">
        <v>53</v>
      </c>
      <c r="AF23" s="85"/>
      <c r="AG23" s="115"/>
      <c r="AH23" s="116"/>
      <c r="AI23" s="117"/>
      <c r="AJ23" s="83"/>
      <c r="AK23" s="14"/>
      <c r="AL23" s="85"/>
      <c r="AM23" s="83"/>
      <c r="AN23" s="14"/>
      <c r="AO23" s="85"/>
      <c r="AP23" s="83"/>
      <c r="AQ23" s="14"/>
      <c r="AR23" s="85"/>
      <c r="AS23" s="40"/>
      <c r="AT23" s="14"/>
      <c r="AU23" s="41"/>
      <c r="AV23" s="84"/>
      <c r="AW23" s="14"/>
      <c r="AX23" s="41"/>
      <c r="AY23" s="287"/>
      <c r="AZ23" s="289"/>
      <c r="BA23" s="273"/>
      <c r="BB23" s="273"/>
      <c r="BC23" s="273"/>
      <c r="BD23" s="273"/>
      <c r="BE23" s="275"/>
      <c r="BF23" s="277"/>
      <c r="BG23" s="279"/>
      <c r="BH23" s="27"/>
      <c r="BI23" s="27"/>
      <c r="BJ23" s="29"/>
    </row>
    <row r="24" spans="1:62" ht="13.5" customHeight="1">
      <c r="A24" s="27"/>
      <c r="B24" s="272" t="s">
        <v>74</v>
      </c>
      <c r="C24" s="129">
        <v>0</v>
      </c>
      <c r="D24" s="35" t="s">
        <v>8</v>
      </c>
      <c r="E24" s="131">
        <v>0</v>
      </c>
      <c r="F24" s="129">
        <v>3</v>
      </c>
      <c r="G24" s="35" t="s">
        <v>8</v>
      </c>
      <c r="H24" s="131">
        <v>1</v>
      </c>
      <c r="I24" s="129">
        <v>2</v>
      </c>
      <c r="J24" s="35" t="s">
        <v>8</v>
      </c>
      <c r="K24" s="131">
        <v>1</v>
      </c>
      <c r="L24" s="129">
        <v>2</v>
      </c>
      <c r="M24" s="35" t="s">
        <v>8</v>
      </c>
      <c r="N24" s="131">
        <v>1</v>
      </c>
      <c r="O24" s="122">
        <v>5</v>
      </c>
      <c r="P24" s="123" t="s">
        <v>8</v>
      </c>
      <c r="Q24" s="124">
        <v>0</v>
      </c>
      <c r="R24" s="129">
        <v>0</v>
      </c>
      <c r="S24" s="35" t="s">
        <v>8</v>
      </c>
      <c r="T24" s="131">
        <v>4</v>
      </c>
      <c r="U24" s="129">
        <v>2</v>
      </c>
      <c r="V24" s="35" t="s">
        <v>8</v>
      </c>
      <c r="W24" s="131">
        <v>1</v>
      </c>
      <c r="X24" s="34">
        <v>2</v>
      </c>
      <c r="Y24" s="35" t="s">
        <v>8</v>
      </c>
      <c r="Z24" s="36">
        <v>0</v>
      </c>
      <c r="AA24" s="129">
        <v>2</v>
      </c>
      <c r="AB24" s="35" t="s">
        <v>8</v>
      </c>
      <c r="AC24" s="131">
        <v>2</v>
      </c>
      <c r="AD24" s="290"/>
      <c r="AE24" s="291"/>
      <c r="AF24" s="292"/>
      <c r="AG24" s="112">
        <v>3</v>
      </c>
      <c r="AH24" s="113" t="s">
        <v>8</v>
      </c>
      <c r="AI24" s="114">
        <v>1</v>
      </c>
      <c r="AJ24" s="129"/>
      <c r="AK24" s="35" t="s">
        <v>8</v>
      </c>
      <c r="AL24" s="131"/>
      <c r="AM24" s="129"/>
      <c r="AN24" s="35" t="s">
        <v>8</v>
      </c>
      <c r="AO24" s="131"/>
      <c r="AP24" s="129"/>
      <c r="AQ24" s="35" t="s">
        <v>8</v>
      </c>
      <c r="AR24" s="131"/>
      <c r="AS24" s="34"/>
      <c r="AT24" s="35" t="s">
        <v>8</v>
      </c>
      <c r="AU24" s="36"/>
      <c r="AV24" s="88"/>
      <c r="AW24" s="35"/>
      <c r="AX24" s="36"/>
      <c r="AY24" s="286">
        <f>AZ24+BA24+BB24</f>
        <v>9</v>
      </c>
      <c r="AZ24" s="288">
        <v>6</v>
      </c>
      <c r="BA24" s="272">
        <v>2</v>
      </c>
      <c r="BB24" s="272">
        <v>1</v>
      </c>
      <c r="BC24" s="272">
        <v>18</v>
      </c>
      <c r="BD24" s="272">
        <v>10</v>
      </c>
      <c r="BE24" s="274">
        <f>+BC24-BD24</f>
        <v>8</v>
      </c>
      <c r="BF24" s="276">
        <f>+(AZ24*3)+(BA24*1)</f>
        <v>20</v>
      </c>
      <c r="BG24" s="278">
        <v>3</v>
      </c>
      <c r="BH24" s="27"/>
      <c r="BI24" s="27"/>
      <c r="BJ24" s="29" t="s">
        <v>52</v>
      </c>
    </row>
    <row r="25" spans="1:62" ht="13.5" customHeight="1">
      <c r="A25" s="27"/>
      <c r="B25" s="273"/>
      <c r="C25" s="83"/>
      <c r="D25" s="14" t="s">
        <v>53</v>
      </c>
      <c r="E25" s="85"/>
      <c r="F25" s="83"/>
      <c r="G25" s="14" t="s">
        <v>99</v>
      </c>
      <c r="H25" s="85"/>
      <c r="I25" s="83"/>
      <c r="J25" s="14" t="s">
        <v>99</v>
      </c>
      <c r="K25" s="85"/>
      <c r="L25" s="83"/>
      <c r="M25" s="14" t="s">
        <v>99</v>
      </c>
      <c r="N25" s="85"/>
      <c r="O25" s="125"/>
      <c r="P25" s="126" t="s">
        <v>99</v>
      </c>
      <c r="Q25" s="127"/>
      <c r="R25" s="83"/>
      <c r="S25" s="14" t="s">
        <v>54</v>
      </c>
      <c r="T25" s="85"/>
      <c r="U25" s="83"/>
      <c r="V25" s="14" t="s">
        <v>99</v>
      </c>
      <c r="W25" s="85"/>
      <c r="X25" s="40"/>
      <c r="Y25" s="14" t="s">
        <v>99</v>
      </c>
      <c r="Z25" s="41"/>
      <c r="AA25" s="83"/>
      <c r="AB25" s="14" t="s">
        <v>53</v>
      </c>
      <c r="AC25" s="85"/>
      <c r="AD25" s="293"/>
      <c r="AE25" s="294"/>
      <c r="AF25" s="295"/>
      <c r="AG25" s="115"/>
      <c r="AH25" s="116"/>
      <c r="AI25" s="117"/>
      <c r="AJ25" s="83"/>
      <c r="AK25" s="14"/>
      <c r="AL25" s="85"/>
      <c r="AM25" s="83"/>
      <c r="AN25" s="14"/>
      <c r="AO25" s="85"/>
      <c r="AP25" s="83"/>
      <c r="AQ25" s="14"/>
      <c r="AR25" s="85"/>
      <c r="AS25" s="40"/>
      <c r="AT25" s="14"/>
      <c r="AU25" s="41"/>
      <c r="AV25" s="84"/>
      <c r="AW25" s="14"/>
      <c r="AX25" s="41"/>
      <c r="AY25" s="287"/>
      <c r="AZ25" s="289"/>
      <c r="BA25" s="273"/>
      <c r="BB25" s="273"/>
      <c r="BC25" s="273"/>
      <c r="BD25" s="273"/>
      <c r="BE25" s="275"/>
      <c r="BF25" s="277"/>
      <c r="BG25" s="279"/>
      <c r="BH25" s="27"/>
      <c r="BI25" s="27"/>
      <c r="BJ25" s="29" t="s">
        <v>53</v>
      </c>
    </row>
    <row r="26" spans="1:62" ht="13.5" customHeight="1">
      <c r="A26" s="27"/>
      <c r="B26" s="362" t="s">
        <v>75</v>
      </c>
      <c r="C26" s="112">
        <v>1</v>
      </c>
      <c r="D26" s="113" t="s">
        <v>8</v>
      </c>
      <c r="E26" s="114">
        <v>0</v>
      </c>
      <c r="F26" s="112">
        <v>2</v>
      </c>
      <c r="G26" s="113" t="s">
        <v>8</v>
      </c>
      <c r="H26" s="114">
        <v>1</v>
      </c>
      <c r="I26" s="112">
        <v>1</v>
      </c>
      <c r="J26" s="113" t="s">
        <v>8</v>
      </c>
      <c r="K26" s="114">
        <v>3</v>
      </c>
      <c r="L26" s="112">
        <v>2</v>
      </c>
      <c r="M26" s="113" t="s">
        <v>8</v>
      </c>
      <c r="N26" s="114">
        <v>1</v>
      </c>
      <c r="O26" s="112">
        <v>3</v>
      </c>
      <c r="P26" s="113" t="s">
        <v>8</v>
      </c>
      <c r="Q26" s="114">
        <v>2</v>
      </c>
      <c r="R26" s="112">
        <v>1</v>
      </c>
      <c r="S26" s="113" t="s">
        <v>8</v>
      </c>
      <c r="T26" s="114">
        <v>2</v>
      </c>
      <c r="U26" s="112">
        <v>3</v>
      </c>
      <c r="V26" s="113" t="s">
        <v>8</v>
      </c>
      <c r="W26" s="114">
        <v>2</v>
      </c>
      <c r="X26" s="112">
        <v>3</v>
      </c>
      <c r="Y26" s="113" t="s">
        <v>8</v>
      </c>
      <c r="Z26" s="114">
        <v>3</v>
      </c>
      <c r="AA26" s="112">
        <v>0</v>
      </c>
      <c r="AB26" s="113" t="s">
        <v>8</v>
      </c>
      <c r="AC26" s="114">
        <v>3</v>
      </c>
      <c r="AD26" s="112">
        <v>1</v>
      </c>
      <c r="AE26" s="113" t="s">
        <v>8</v>
      </c>
      <c r="AF26" s="114">
        <v>3</v>
      </c>
      <c r="AG26" s="364"/>
      <c r="AH26" s="365"/>
      <c r="AI26" s="366"/>
      <c r="AJ26" s="129"/>
      <c r="AK26" s="35" t="s">
        <v>8</v>
      </c>
      <c r="AL26" s="131"/>
      <c r="AM26" s="129"/>
      <c r="AN26" s="35" t="s">
        <v>8</v>
      </c>
      <c r="AO26" s="131"/>
      <c r="AP26" s="129"/>
      <c r="AQ26" s="35" t="s">
        <v>8</v>
      </c>
      <c r="AR26" s="131"/>
      <c r="AS26" s="34"/>
      <c r="AT26" s="35" t="s">
        <v>8</v>
      </c>
      <c r="AU26" s="36"/>
      <c r="AV26" s="87"/>
      <c r="AW26" s="35"/>
      <c r="AX26" s="36"/>
      <c r="AY26" s="286">
        <f>AZ26+BA26+BB26</f>
        <v>10</v>
      </c>
      <c r="AZ26" s="288">
        <v>5</v>
      </c>
      <c r="BA26" s="272">
        <v>1</v>
      </c>
      <c r="BB26" s="272">
        <v>4</v>
      </c>
      <c r="BC26" s="272">
        <v>17</v>
      </c>
      <c r="BD26" s="272">
        <f>+H26+K26+N26+Q26+T26+W26+Z26+AC26+AF26+AI26+AL26+AR26+AO26+AX26+AU26</f>
        <v>20</v>
      </c>
      <c r="BE26" s="274">
        <f>+BC26-BD26</f>
        <v>-3</v>
      </c>
      <c r="BF26" s="276">
        <f>+(AZ26*3)+(BA26*1)</f>
        <v>16</v>
      </c>
      <c r="BG26" s="278" t="s">
        <v>8</v>
      </c>
      <c r="BH26" s="27"/>
      <c r="BI26" s="27"/>
      <c r="BJ26" s="29" t="s">
        <v>54</v>
      </c>
    </row>
    <row r="27" spans="1:62" ht="13.5" customHeight="1">
      <c r="A27" s="27"/>
      <c r="B27" s="363"/>
      <c r="C27" s="118"/>
      <c r="D27" s="119"/>
      <c r="E27" s="120"/>
      <c r="F27" s="118"/>
      <c r="G27" s="119"/>
      <c r="H27" s="120"/>
      <c r="I27" s="118"/>
      <c r="J27" s="119"/>
      <c r="K27" s="120"/>
      <c r="L27" s="118"/>
      <c r="M27" s="119"/>
      <c r="N27" s="120"/>
      <c r="O27" s="118"/>
      <c r="P27" s="119"/>
      <c r="Q27" s="120"/>
      <c r="R27" s="118"/>
      <c r="S27" s="119"/>
      <c r="T27" s="120"/>
      <c r="U27" s="118"/>
      <c r="V27" s="119"/>
      <c r="W27" s="120"/>
      <c r="X27" s="118"/>
      <c r="Y27" s="119"/>
      <c r="Z27" s="120"/>
      <c r="AA27" s="118"/>
      <c r="AB27" s="119"/>
      <c r="AC27" s="120"/>
      <c r="AD27" s="118"/>
      <c r="AE27" s="119"/>
      <c r="AF27" s="120"/>
      <c r="AG27" s="367"/>
      <c r="AH27" s="368"/>
      <c r="AI27" s="369"/>
      <c r="AJ27" s="130"/>
      <c r="AK27" s="44"/>
      <c r="AL27" s="132"/>
      <c r="AM27" s="130"/>
      <c r="AN27" s="44"/>
      <c r="AO27" s="132"/>
      <c r="AP27" s="130"/>
      <c r="AQ27" s="44"/>
      <c r="AR27" s="132"/>
      <c r="AS27" s="40"/>
      <c r="AT27" s="14"/>
      <c r="AU27" s="41"/>
      <c r="AV27" s="90"/>
      <c r="AW27" s="44"/>
      <c r="AX27" s="42"/>
      <c r="AY27" s="287"/>
      <c r="AZ27" s="289"/>
      <c r="BA27" s="273"/>
      <c r="BB27" s="273"/>
      <c r="BC27" s="273"/>
      <c r="BD27" s="273"/>
      <c r="BE27" s="275"/>
      <c r="BF27" s="277"/>
      <c r="BG27" s="279"/>
      <c r="BH27" s="27"/>
      <c r="BI27" s="27"/>
      <c r="BJ27" s="29"/>
    </row>
    <row r="28" spans="1:62" ht="13.5" customHeight="1">
      <c r="A28" s="27"/>
      <c r="B28" s="54"/>
      <c r="C28" s="39"/>
      <c r="D28" s="39"/>
      <c r="E28" s="14"/>
      <c r="F28" s="39"/>
      <c r="G28" s="39"/>
      <c r="H28" s="14"/>
      <c r="I28" s="14"/>
      <c r="J28" s="14"/>
      <c r="K28" s="14"/>
      <c r="L28" s="39"/>
      <c r="M28" s="39"/>
      <c r="N28" s="14"/>
      <c r="O28" s="39"/>
      <c r="P28" s="39"/>
      <c r="Q28" s="14"/>
      <c r="R28" s="52"/>
      <c r="S28" s="52"/>
      <c r="T28" s="53"/>
      <c r="U28" s="39"/>
      <c r="V28" s="39"/>
      <c r="W28" s="14"/>
      <c r="X28" s="39"/>
      <c r="Y28" s="39"/>
      <c r="Z28" s="14"/>
      <c r="AA28" s="39"/>
      <c r="AB28" s="39"/>
      <c r="AC28" s="14"/>
      <c r="AD28" s="39"/>
      <c r="AE28" s="39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39"/>
      <c r="BF28" s="55"/>
      <c r="BG28" s="56"/>
      <c r="BH28" s="27"/>
      <c r="BI28" s="27"/>
      <c r="BJ28" s="29"/>
    </row>
    <row r="29" spans="1:62" ht="13.5" customHeight="1">
      <c r="A29" s="27"/>
      <c r="B29" s="54"/>
      <c r="C29" s="81"/>
      <c r="E29" t="s">
        <v>66</v>
      </c>
      <c r="G29" s="39"/>
      <c r="H29" s="14"/>
      <c r="I29" s="14"/>
      <c r="J29" s="14"/>
      <c r="K29" s="14"/>
      <c r="L29" s="39"/>
      <c r="M29" s="39"/>
      <c r="N29" s="14"/>
      <c r="O29" s="39"/>
      <c r="P29" s="39"/>
      <c r="Q29" s="14"/>
      <c r="R29" s="52"/>
      <c r="S29" s="52"/>
      <c r="T29" s="53"/>
      <c r="U29" s="39"/>
      <c r="V29" s="39"/>
      <c r="W29" s="14"/>
      <c r="X29" s="39"/>
      <c r="Y29" s="39"/>
      <c r="Z29" s="14"/>
      <c r="AA29" s="39"/>
      <c r="AB29" s="39"/>
      <c r="AC29" s="14"/>
      <c r="AD29" s="39"/>
      <c r="AE29" s="39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39"/>
      <c r="BF29" s="55"/>
      <c r="BG29" s="56"/>
      <c r="BH29" s="27"/>
      <c r="BI29" s="27"/>
      <c r="BJ29" s="29"/>
    </row>
    <row r="30" spans="1:62" ht="13.5" customHeight="1">
      <c r="A30" s="27"/>
      <c r="B30" s="54"/>
      <c r="C30" s="93"/>
      <c r="G30" s="39"/>
      <c r="H30" s="14"/>
      <c r="I30" s="14"/>
      <c r="J30" s="14"/>
      <c r="K30" s="14"/>
      <c r="L30" s="39"/>
      <c r="M30" s="39"/>
      <c r="N30" s="14"/>
      <c r="O30" s="39"/>
      <c r="P30" s="39"/>
      <c r="Q30" s="14"/>
      <c r="R30" s="52"/>
      <c r="S30" s="52"/>
      <c r="T30" s="84"/>
      <c r="U30" s="39"/>
      <c r="V30" s="39"/>
      <c r="W30" s="14"/>
      <c r="X30" s="39"/>
      <c r="Y30" s="39"/>
      <c r="Z30" s="14"/>
      <c r="AA30" s="39"/>
      <c r="AB30" s="39"/>
      <c r="AC30" s="14"/>
      <c r="AD30" s="39"/>
      <c r="AE30" s="39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39"/>
      <c r="BF30" s="55"/>
      <c r="BG30" s="56"/>
      <c r="BH30" s="27"/>
      <c r="BI30" s="27"/>
      <c r="BJ30" s="29"/>
    </row>
    <row r="31" spans="1:62" ht="15.75" customHeight="1">
      <c r="A31" s="27"/>
      <c r="B31" s="27"/>
      <c r="C31" s="322" t="s">
        <v>101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25"/>
      <c r="AW31" s="25"/>
      <c r="AX31" s="25"/>
      <c r="AY31" s="14"/>
      <c r="AZ31" s="314">
        <v>45284</v>
      </c>
      <c r="BA31" s="315"/>
      <c r="BB31" s="315"/>
      <c r="BC31" s="315"/>
      <c r="BD31" s="315"/>
      <c r="BE31" s="315"/>
      <c r="BF31" s="315"/>
      <c r="BG31" s="315"/>
      <c r="BH31" s="27"/>
      <c r="BI31" s="27"/>
      <c r="BJ31" s="29"/>
    </row>
    <row r="32" spans="1:62" ht="13.5" customHeight="1">
      <c r="A32" s="27"/>
      <c r="B32" s="272" t="s">
        <v>57</v>
      </c>
      <c r="C32" s="307" t="str">
        <f>B34</f>
        <v>渭東クラブ</v>
      </c>
      <c r="D32" s="307"/>
      <c r="E32" s="307"/>
      <c r="F32" s="307" t="str">
        <f>B36</f>
        <v>阿波ＦＣ</v>
      </c>
      <c r="G32" s="307"/>
      <c r="H32" s="307"/>
      <c r="I32" s="316" t="str">
        <f>B38</f>
        <v>徳島県庁ＦＣゴールド</v>
      </c>
      <c r="J32" s="316"/>
      <c r="K32" s="316"/>
      <c r="L32" s="307" t="str">
        <f>B40</f>
        <v>小松島OFC </v>
      </c>
      <c r="M32" s="307"/>
      <c r="N32" s="307"/>
      <c r="O32" s="316" t="str">
        <f>B42</f>
        <v>石井シニアフットボールクラブ</v>
      </c>
      <c r="P32" s="316"/>
      <c r="Q32" s="316"/>
      <c r="R32" s="316" t="str">
        <f>B44</f>
        <v>川友楽</v>
      </c>
      <c r="S32" s="316"/>
      <c r="T32" s="316"/>
      <c r="U32" s="316" t="str">
        <f>B46</f>
        <v>SCR＠H+</v>
      </c>
      <c r="V32" s="316"/>
      <c r="W32" s="316"/>
      <c r="X32" s="316" t="str">
        <f>B48</f>
        <v>STAR　WEST</v>
      </c>
      <c r="Y32" s="316"/>
      <c r="Z32" s="316"/>
      <c r="AA32" s="307" t="str">
        <f>B50</f>
        <v>鴨島FC</v>
      </c>
      <c r="AB32" s="307"/>
      <c r="AC32" s="307"/>
      <c r="AD32" s="307" t="str">
        <f>B52</f>
        <v>鳴門クラブ</v>
      </c>
      <c r="AE32" s="307"/>
      <c r="AF32" s="307"/>
      <c r="AG32" s="307" t="str">
        <f>B54</f>
        <v>オールディーズ</v>
      </c>
      <c r="AH32" s="307"/>
      <c r="AI32" s="307"/>
      <c r="AJ32" s="307" t="str">
        <f>B56</f>
        <v>津田FC</v>
      </c>
      <c r="AK32" s="307"/>
      <c r="AL32" s="307"/>
      <c r="AM32" s="307" t="s">
        <v>39</v>
      </c>
      <c r="AN32" s="307"/>
      <c r="AO32" s="307"/>
      <c r="AP32" s="307" t="s">
        <v>39</v>
      </c>
      <c r="AQ32" s="307"/>
      <c r="AR32" s="307"/>
      <c r="AS32" s="307" t="s">
        <v>39</v>
      </c>
      <c r="AT32" s="307"/>
      <c r="AU32" s="307"/>
      <c r="AV32" s="344" t="s">
        <v>39</v>
      </c>
      <c r="AW32" s="345"/>
      <c r="AX32" s="346"/>
      <c r="AY32" s="309" t="s">
        <v>40</v>
      </c>
      <c r="AZ32" s="311" t="s">
        <v>41</v>
      </c>
      <c r="BA32" s="312"/>
      <c r="BB32" s="312"/>
      <c r="BC32" s="312" t="s">
        <v>42</v>
      </c>
      <c r="BD32" s="312"/>
      <c r="BE32" s="313"/>
      <c r="BF32" s="298" t="s">
        <v>43</v>
      </c>
      <c r="BG32" s="299" t="s">
        <v>103</v>
      </c>
      <c r="BH32" s="27"/>
      <c r="BI32" s="27"/>
      <c r="BJ32" s="29">
        <v>0</v>
      </c>
    </row>
    <row r="33" spans="1:62" ht="13.5" customHeight="1">
      <c r="A33" s="27"/>
      <c r="B33" s="273"/>
      <c r="C33" s="308"/>
      <c r="D33" s="308"/>
      <c r="E33" s="308"/>
      <c r="F33" s="308"/>
      <c r="G33" s="308"/>
      <c r="H33" s="308"/>
      <c r="I33" s="317"/>
      <c r="J33" s="317"/>
      <c r="K33" s="317"/>
      <c r="L33" s="308"/>
      <c r="M33" s="308"/>
      <c r="N33" s="308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47"/>
      <c r="AW33" s="348"/>
      <c r="AX33" s="349"/>
      <c r="AY33" s="310"/>
      <c r="AZ33" s="31" t="s">
        <v>44</v>
      </c>
      <c r="BA33" s="16" t="s">
        <v>45</v>
      </c>
      <c r="BB33" s="16" t="s">
        <v>46</v>
      </c>
      <c r="BC33" s="16" t="s">
        <v>47</v>
      </c>
      <c r="BD33" s="16" t="s">
        <v>48</v>
      </c>
      <c r="BE33" s="32" t="s">
        <v>49</v>
      </c>
      <c r="BF33" s="298"/>
      <c r="BG33" s="300"/>
      <c r="BH33" s="27"/>
      <c r="BI33" s="27"/>
      <c r="BJ33" s="29">
        <v>1</v>
      </c>
    </row>
    <row r="34" spans="1:62" ht="13.5" customHeight="1">
      <c r="A34" s="27"/>
      <c r="B34" s="272" t="s">
        <v>31</v>
      </c>
      <c r="C34" s="301"/>
      <c r="D34" s="302"/>
      <c r="E34" s="303"/>
      <c r="F34" s="129">
        <v>1</v>
      </c>
      <c r="G34" s="35" t="s">
        <v>8</v>
      </c>
      <c r="H34" s="131">
        <v>3</v>
      </c>
      <c r="I34" s="129">
        <v>1</v>
      </c>
      <c r="J34" s="35" t="s">
        <v>8</v>
      </c>
      <c r="K34" s="131">
        <v>1</v>
      </c>
      <c r="L34" s="122">
        <v>0</v>
      </c>
      <c r="M34" s="123" t="s">
        <v>8</v>
      </c>
      <c r="N34" s="124">
        <v>5</v>
      </c>
      <c r="O34" s="122">
        <v>0</v>
      </c>
      <c r="P34" s="123" t="s">
        <v>8</v>
      </c>
      <c r="Q34" s="124">
        <v>5</v>
      </c>
      <c r="R34" s="129">
        <v>1</v>
      </c>
      <c r="S34" s="35" t="s">
        <v>8</v>
      </c>
      <c r="T34" s="131">
        <v>2</v>
      </c>
      <c r="U34" s="122">
        <v>5</v>
      </c>
      <c r="V34" s="123" t="s">
        <v>8</v>
      </c>
      <c r="W34" s="124">
        <v>0</v>
      </c>
      <c r="X34" s="122">
        <v>0</v>
      </c>
      <c r="Y34" s="123" t="s">
        <v>8</v>
      </c>
      <c r="Z34" s="124">
        <v>5</v>
      </c>
      <c r="AA34" s="129">
        <v>4</v>
      </c>
      <c r="AB34" s="35" t="s">
        <v>8</v>
      </c>
      <c r="AC34" s="131">
        <v>2</v>
      </c>
      <c r="AD34" s="34">
        <v>0</v>
      </c>
      <c r="AE34" s="35" t="s">
        <v>8</v>
      </c>
      <c r="AF34" s="36">
        <v>2</v>
      </c>
      <c r="AG34" s="129">
        <v>2</v>
      </c>
      <c r="AH34" s="35" t="s">
        <v>8</v>
      </c>
      <c r="AI34" s="131">
        <v>3</v>
      </c>
      <c r="AJ34" s="129">
        <v>0</v>
      </c>
      <c r="AK34" s="35" t="s">
        <v>8</v>
      </c>
      <c r="AL34" s="131">
        <v>1</v>
      </c>
      <c r="AM34" s="129"/>
      <c r="AN34" s="35" t="s">
        <v>8</v>
      </c>
      <c r="AO34" s="131"/>
      <c r="AP34" s="129"/>
      <c r="AQ34" s="35" t="s">
        <v>8</v>
      </c>
      <c r="AR34" s="131"/>
      <c r="AS34" s="34"/>
      <c r="AT34" s="35" t="s">
        <v>8</v>
      </c>
      <c r="AU34" s="36"/>
      <c r="AV34" s="87"/>
      <c r="AW34" s="49"/>
      <c r="AX34" s="89"/>
      <c r="AY34" s="286">
        <f>AZ34+BA34+BB34</f>
        <v>11</v>
      </c>
      <c r="AZ34" s="288">
        <v>2</v>
      </c>
      <c r="BA34" s="272">
        <v>1</v>
      </c>
      <c r="BB34" s="272">
        <v>8</v>
      </c>
      <c r="BC34" s="272">
        <f>+C34+F34+I34+L34+O34+R34+U34+X34+AA34+AD34+AG34+AJ34+AM34+AV34+AP34+AS34</f>
        <v>14</v>
      </c>
      <c r="BD34" s="272">
        <f>+E34+H34+K34+N34+Q34+T34+W34+Z34+AC34+AF34+AI34+AL34+AO34+AX34+AR34+AU34</f>
        <v>29</v>
      </c>
      <c r="BE34" s="274">
        <f>+BC34-BD34</f>
        <v>-15</v>
      </c>
      <c r="BF34" s="276">
        <f>+(AZ34*3)+(BA34*1)</f>
        <v>7</v>
      </c>
      <c r="BG34" s="278" t="s">
        <v>8</v>
      </c>
      <c r="BH34" s="27"/>
      <c r="BI34" s="27"/>
      <c r="BJ34" s="29">
        <v>2</v>
      </c>
    </row>
    <row r="35" spans="1:62" ht="13.5" customHeight="1">
      <c r="A35" s="27"/>
      <c r="B35" s="273"/>
      <c r="C35" s="304"/>
      <c r="D35" s="305"/>
      <c r="E35" s="306"/>
      <c r="F35" s="83"/>
      <c r="G35" s="14" t="s">
        <v>54</v>
      </c>
      <c r="H35" s="85"/>
      <c r="I35" s="83"/>
      <c r="J35" s="14" t="s">
        <v>53</v>
      </c>
      <c r="K35" s="85"/>
      <c r="L35" s="125"/>
      <c r="M35" s="126" t="s">
        <v>54</v>
      </c>
      <c r="N35" s="127"/>
      <c r="O35" s="125"/>
      <c r="P35" s="126" t="s">
        <v>54</v>
      </c>
      <c r="Q35" s="127"/>
      <c r="R35" s="83"/>
      <c r="S35" s="14" t="s">
        <v>54</v>
      </c>
      <c r="T35" s="85"/>
      <c r="U35" s="125"/>
      <c r="V35" s="126" t="s">
        <v>99</v>
      </c>
      <c r="W35" s="127"/>
      <c r="X35" s="125"/>
      <c r="Y35" s="126" t="s">
        <v>54</v>
      </c>
      <c r="Z35" s="127"/>
      <c r="AA35" s="83"/>
      <c r="AB35" s="14" t="s">
        <v>99</v>
      </c>
      <c r="AC35" s="85"/>
      <c r="AD35" s="40"/>
      <c r="AE35" s="14" t="s">
        <v>54</v>
      </c>
      <c r="AF35" s="41"/>
      <c r="AG35" s="83"/>
      <c r="AH35" s="14" t="s">
        <v>54</v>
      </c>
      <c r="AI35" s="85"/>
      <c r="AJ35" s="83"/>
      <c r="AK35" s="14" t="s">
        <v>54</v>
      </c>
      <c r="AL35" s="85"/>
      <c r="AM35" s="83"/>
      <c r="AN35" s="14"/>
      <c r="AO35" s="85"/>
      <c r="AP35" s="83"/>
      <c r="AQ35" s="14"/>
      <c r="AR35" s="85"/>
      <c r="AS35" s="40"/>
      <c r="AT35" s="14"/>
      <c r="AU35" s="41"/>
      <c r="AV35" s="83"/>
      <c r="AW35" s="84"/>
      <c r="AX35" s="85"/>
      <c r="AY35" s="287"/>
      <c r="AZ35" s="289"/>
      <c r="BA35" s="273"/>
      <c r="BB35" s="273"/>
      <c r="BC35" s="273"/>
      <c r="BD35" s="273"/>
      <c r="BE35" s="275"/>
      <c r="BF35" s="277"/>
      <c r="BG35" s="279"/>
      <c r="BH35" s="27"/>
      <c r="BI35" s="27"/>
      <c r="BJ35" s="29">
        <v>3</v>
      </c>
    </row>
    <row r="36" spans="1:62" ht="13.5" customHeight="1">
      <c r="A36" s="27"/>
      <c r="B36" s="327" t="s">
        <v>61</v>
      </c>
      <c r="C36" s="129">
        <v>3</v>
      </c>
      <c r="D36" s="35" t="s">
        <v>8</v>
      </c>
      <c r="E36" s="131">
        <v>1</v>
      </c>
      <c r="F36" s="290"/>
      <c r="G36" s="291"/>
      <c r="H36" s="292"/>
      <c r="I36" s="129">
        <v>0</v>
      </c>
      <c r="J36" s="35" t="s">
        <v>8</v>
      </c>
      <c r="K36" s="131">
        <v>4</v>
      </c>
      <c r="L36" s="122">
        <v>5</v>
      </c>
      <c r="M36" s="123" t="s">
        <v>8</v>
      </c>
      <c r="N36" s="124">
        <v>0</v>
      </c>
      <c r="O36" s="122">
        <v>0</v>
      </c>
      <c r="P36" s="123" t="s">
        <v>8</v>
      </c>
      <c r="Q36" s="124">
        <v>5</v>
      </c>
      <c r="R36" s="129">
        <v>0</v>
      </c>
      <c r="S36" s="35" t="s">
        <v>8</v>
      </c>
      <c r="T36" s="131">
        <v>3</v>
      </c>
      <c r="U36" s="129">
        <v>0</v>
      </c>
      <c r="V36" s="35" t="s">
        <v>8</v>
      </c>
      <c r="W36" s="131">
        <v>5</v>
      </c>
      <c r="X36" s="129">
        <v>2</v>
      </c>
      <c r="Y36" s="35" t="s">
        <v>8</v>
      </c>
      <c r="Z36" s="131">
        <v>3</v>
      </c>
      <c r="AA36" s="129">
        <v>1</v>
      </c>
      <c r="AB36" s="35" t="s">
        <v>8</v>
      </c>
      <c r="AC36" s="131">
        <v>0</v>
      </c>
      <c r="AD36" s="34">
        <v>0</v>
      </c>
      <c r="AE36" s="35" t="s">
        <v>8</v>
      </c>
      <c r="AF36" s="36">
        <v>4</v>
      </c>
      <c r="AG36" s="129">
        <v>2</v>
      </c>
      <c r="AH36" s="35" t="s">
        <v>8</v>
      </c>
      <c r="AI36" s="131">
        <v>0</v>
      </c>
      <c r="AJ36" s="129">
        <v>2</v>
      </c>
      <c r="AK36" s="35" t="s">
        <v>8</v>
      </c>
      <c r="AL36" s="131">
        <v>2</v>
      </c>
      <c r="AM36" s="129"/>
      <c r="AN36" s="35" t="s">
        <v>8</v>
      </c>
      <c r="AO36" s="131"/>
      <c r="AP36" s="129"/>
      <c r="AQ36" s="35" t="s">
        <v>8</v>
      </c>
      <c r="AR36" s="131"/>
      <c r="AS36" s="34"/>
      <c r="AT36" s="35" t="s">
        <v>8</v>
      </c>
      <c r="AU36" s="36"/>
      <c r="AV36" s="87"/>
      <c r="AW36" s="49"/>
      <c r="AX36" s="89"/>
      <c r="AY36" s="286">
        <f>AZ36+BA36+BB36</f>
        <v>11</v>
      </c>
      <c r="AZ36" s="288">
        <v>4</v>
      </c>
      <c r="BA36" s="272">
        <v>1</v>
      </c>
      <c r="BB36" s="272">
        <v>6</v>
      </c>
      <c r="BC36" s="272">
        <f>+C36+F36+I36+L36+O36+R36+U36+X36+AA36+AD36+AG36+AJ36+AM36+AV36+AP36+AS36</f>
        <v>15</v>
      </c>
      <c r="BD36" s="272">
        <f>+E36+H36+K36+N36+Q36+T36+W36+Z36+AC36+AF36+AI36+AL36+AO36+AX36+AR36+AU36</f>
        <v>27</v>
      </c>
      <c r="BE36" s="274">
        <f>+BC36-BD36</f>
        <v>-12</v>
      </c>
      <c r="BF36" s="276">
        <f>+(AZ36*3)+(BA36*1)</f>
        <v>13</v>
      </c>
      <c r="BG36" s="278" t="s">
        <v>8</v>
      </c>
      <c r="BH36" s="27"/>
      <c r="BI36" s="27"/>
      <c r="BJ36" s="29">
        <v>4</v>
      </c>
    </row>
    <row r="37" spans="1:62" ht="13.5" customHeight="1">
      <c r="A37" s="27"/>
      <c r="B37" s="328"/>
      <c r="C37" s="83"/>
      <c r="D37" s="14" t="s">
        <v>99</v>
      </c>
      <c r="E37" s="85"/>
      <c r="F37" s="293"/>
      <c r="G37" s="294"/>
      <c r="H37" s="295"/>
      <c r="I37" s="83"/>
      <c r="J37" s="14" t="s">
        <v>54</v>
      </c>
      <c r="K37" s="85"/>
      <c r="L37" s="125"/>
      <c r="M37" s="126" t="s">
        <v>99</v>
      </c>
      <c r="N37" s="127"/>
      <c r="O37" s="125"/>
      <c r="P37" s="126" t="s">
        <v>54</v>
      </c>
      <c r="Q37" s="127"/>
      <c r="R37" s="83"/>
      <c r="S37" s="14" t="s">
        <v>54</v>
      </c>
      <c r="T37" s="85"/>
      <c r="U37" s="83"/>
      <c r="V37" s="14" t="s">
        <v>54</v>
      </c>
      <c r="W37" s="85"/>
      <c r="X37" s="83"/>
      <c r="Y37" s="14" t="s">
        <v>54</v>
      </c>
      <c r="Z37" s="85"/>
      <c r="AA37" s="83"/>
      <c r="AB37" s="14" t="s">
        <v>99</v>
      </c>
      <c r="AC37" s="85"/>
      <c r="AD37" s="40"/>
      <c r="AE37" s="14" t="s">
        <v>54</v>
      </c>
      <c r="AF37" s="41"/>
      <c r="AG37" s="83"/>
      <c r="AH37" s="14" t="s">
        <v>99</v>
      </c>
      <c r="AI37" s="85"/>
      <c r="AJ37" s="83"/>
      <c r="AK37" s="14" t="s">
        <v>53</v>
      </c>
      <c r="AL37" s="85"/>
      <c r="AM37" s="83"/>
      <c r="AN37" s="14"/>
      <c r="AO37" s="85"/>
      <c r="AP37" s="83"/>
      <c r="AQ37" s="14"/>
      <c r="AR37" s="85"/>
      <c r="AS37" s="40"/>
      <c r="AT37" s="14"/>
      <c r="AU37" s="41"/>
      <c r="AV37" s="83"/>
      <c r="AW37" s="84"/>
      <c r="AX37" s="85"/>
      <c r="AY37" s="287"/>
      <c r="AZ37" s="289"/>
      <c r="BA37" s="273"/>
      <c r="BB37" s="273"/>
      <c r="BC37" s="273"/>
      <c r="BD37" s="273"/>
      <c r="BE37" s="275"/>
      <c r="BF37" s="277"/>
      <c r="BG37" s="279"/>
      <c r="BH37" s="27"/>
      <c r="BI37" s="27"/>
      <c r="BJ37" s="29">
        <v>5</v>
      </c>
    </row>
    <row r="38" spans="1:62" ht="13.5" customHeight="1">
      <c r="A38" s="27"/>
      <c r="B38" s="272" t="s">
        <v>59</v>
      </c>
      <c r="C38" s="129">
        <v>1</v>
      </c>
      <c r="D38" s="35" t="s">
        <v>8</v>
      </c>
      <c r="E38" s="131">
        <v>1</v>
      </c>
      <c r="F38" s="129">
        <v>4</v>
      </c>
      <c r="G38" s="35" t="s">
        <v>8</v>
      </c>
      <c r="H38" s="131">
        <v>0</v>
      </c>
      <c r="I38" s="290"/>
      <c r="J38" s="291"/>
      <c r="K38" s="292"/>
      <c r="L38" s="129">
        <v>2</v>
      </c>
      <c r="M38" s="35" t="s">
        <v>8</v>
      </c>
      <c r="N38" s="131">
        <v>1</v>
      </c>
      <c r="O38" s="129">
        <v>0</v>
      </c>
      <c r="P38" s="35" t="s">
        <v>8</v>
      </c>
      <c r="Q38" s="131">
        <v>5</v>
      </c>
      <c r="R38" s="129">
        <v>3</v>
      </c>
      <c r="S38" s="35" t="s">
        <v>8</v>
      </c>
      <c r="T38" s="131">
        <v>0</v>
      </c>
      <c r="U38" s="129">
        <v>1</v>
      </c>
      <c r="V38" s="35" t="s">
        <v>8</v>
      </c>
      <c r="W38" s="131">
        <v>1</v>
      </c>
      <c r="X38" s="129">
        <v>1</v>
      </c>
      <c r="Y38" s="35" t="s">
        <v>8</v>
      </c>
      <c r="Z38" s="131">
        <v>0</v>
      </c>
      <c r="AA38" s="129">
        <v>1</v>
      </c>
      <c r="AB38" s="35" t="s">
        <v>8</v>
      </c>
      <c r="AC38" s="131">
        <v>1</v>
      </c>
      <c r="AD38" s="34">
        <v>1</v>
      </c>
      <c r="AE38" s="35" t="s">
        <v>8</v>
      </c>
      <c r="AF38" s="36">
        <v>3</v>
      </c>
      <c r="AG38" s="129">
        <v>0</v>
      </c>
      <c r="AH38" s="35" t="s">
        <v>8</v>
      </c>
      <c r="AI38" s="131">
        <v>0</v>
      </c>
      <c r="AJ38" s="129">
        <v>6</v>
      </c>
      <c r="AK38" s="35" t="s">
        <v>8</v>
      </c>
      <c r="AL38" s="131">
        <v>0</v>
      </c>
      <c r="AM38" s="129"/>
      <c r="AN38" s="35" t="s">
        <v>8</v>
      </c>
      <c r="AO38" s="131"/>
      <c r="AP38" s="129"/>
      <c r="AQ38" s="35" t="s">
        <v>8</v>
      </c>
      <c r="AR38" s="131"/>
      <c r="AS38" s="34"/>
      <c r="AT38" s="35" t="s">
        <v>8</v>
      </c>
      <c r="AU38" s="36"/>
      <c r="AV38" s="87"/>
      <c r="AW38" s="49"/>
      <c r="AX38" s="89"/>
      <c r="AY38" s="286">
        <f>AZ38+BA38+BB38</f>
        <v>11</v>
      </c>
      <c r="AZ38" s="288">
        <v>5</v>
      </c>
      <c r="BA38" s="272">
        <v>4</v>
      </c>
      <c r="BB38" s="272">
        <v>2</v>
      </c>
      <c r="BC38" s="272">
        <f>+C38+F38+I38+L38+O38+R38+U38+X38+AA38+AD38+AG38+AJ38+AM38+AV38+AP38+AS38</f>
        <v>20</v>
      </c>
      <c r="BD38" s="272">
        <f>+E38+H38+K38+N38+Q38+T38+W38+Z38+AC38+AF38+AI38+AL38+AO38+AX38+AR38+AU38</f>
        <v>12</v>
      </c>
      <c r="BE38" s="274">
        <f>+BC38-BD38</f>
        <v>8</v>
      </c>
      <c r="BF38" s="276">
        <f>+(AZ38*3)+(BA38*1)</f>
        <v>19</v>
      </c>
      <c r="BG38" s="278">
        <v>3</v>
      </c>
      <c r="BH38" s="27"/>
      <c r="BI38" s="27"/>
      <c r="BJ38" s="29">
        <v>6</v>
      </c>
    </row>
    <row r="39" spans="1:62" ht="13.5" customHeight="1">
      <c r="A39" s="27"/>
      <c r="B39" s="273"/>
      <c r="C39" s="83"/>
      <c r="D39" s="14" t="s">
        <v>53</v>
      </c>
      <c r="E39" s="85"/>
      <c r="F39" s="83"/>
      <c r="G39" s="14" t="s">
        <v>99</v>
      </c>
      <c r="H39" s="85"/>
      <c r="I39" s="293"/>
      <c r="J39" s="294"/>
      <c r="K39" s="295"/>
      <c r="L39" s="83"/>
      <c r="M39" s="14" t="s">
        <v>99</v>
      </c>
      <c r="N39" s="85"/>
      <c r="O39" s="83"/>
      <c r="P39" s="14" t="s">
        <v>54</v>
      </c>
      <c r="Q39" s="85"/>
      <c r="R39" s="83"/>
      <c r="S39" s="14" t="s">
        <v>99</v>
      </c>
      <c r="T39" s="85"/>
      <c r="U39" s="83"/>
      <c r="V39" s="14" t="s">
        <v>53</v>
      </c>
      <c r="W39" s="85"/>
      <c r="X39" s="83"/>
      <c r="Y39" s="14" t="s">
        <v>99</v>
      </c>
      <c r="Z39" s="85"/>
      <c r="AA39" s="83"/>
      <c r="AB39" s="14" t="s">
        <v>53</v>
      </c>
      <c r="AC39" s="85"/>
      <c r="AD39" s="40"/>
      <c r="AE39" s="14" t="s">
        <v>54</v>
      </c>
      <c r="AF39" s="41"/>
      <c r="AG39" s="83"/>
      <c r="AH39" s="14" t="s">
        <v>53</v>
      </c>
      <c r="AI39" s="85"/>
      <c r="AJ39" s="83"/>
      <c r="AK39" s="14" t="s">
        <v>99</v>
      </c>
      <c r="AL39" s="85"/>
      <c r="AM39" s="83"/>
      <c r="AN39" s="14"/>
      <c r="AO39" s="85"/>
      <c r="AP39" s="83"/>
      <c r="AQ39" s="14"/>
      <c r="AR39" s="85"/>
      <c r="AS39" s="40"/>
      <c r="AT39" s="14"/>
      <c r="AU39" s="41"/>
      <c r="AV39" s="83"/>
      <c r="AW39" s="84"/>
      <c r="AX39" s="85"/>
      <c r="AY39" s="287"/>
      <c r="AZ39" s="289"/>
      <c r="BA39" s="273"/>
      <c r="BB39" s="273"/>
      <c r="BC39" s="273"/>
      <c r="BD39" s="273"/>
      <c r="BE39" s="275"/>
      <c r="BF39" s="277"/>
      <c r="BG39" s="279"/>
      <c r="BH39" s="27"/>
      <c r="BI39" s="27"/>
      <c r="BJ39" s="29">
        <v>7</v>
      </c>
    </row>
    <row r="40" spans="1:62" ht="13.5" customHeight="1">
      <c r="A40" s="27"/>
      <c r="B40" s="272" t="s">
        <v>62</v>
      </c>
      <c r="C40" s="122">
        <v>5</v>
      </c>
      <c r="D40" s="123" t="s">
        <v>8</v>
      </c>
      <c r="E40" s="124">
        <v>0</v>
      </c>
      <c r="F40" s="122">
        <v>0</v>
      </c>
      <c r="G40" s="123" t="s">
        <v>8</v>
      </c>
      <c r="H40" s="124">
        <v>5</v>
      </c>
      <c r="I40" s="34">
        <v>1</v>
      </c>
      <c r="J40" s="35" t="s">
        <v>8</v>
      </c>
      <c r="K40" s="36">
        <v>2</v>
      </c>
      <c r="L40" s="290"/>
      <c r="M40" s="291"/>
      <c r="N40" s="292"/>
      <c r="O40" s="129">
        <v>1</v>
      </c>
      <c r="P40" s="35" t="s">
        <v>8</v>
      </c>
      <c r="Q40" s="131">
        <v>4</v>
      </c>
      <c r="R40" s="129">
        <v>3</v>
      </c>
      <c r="S40" s="35" t="s">
        <v>8</v>
      </c>
      <c r="T40" s="131">
        <v>1</v>
      </c>
      <c r="U40" s="129">
        <v>0</v>
      </c>
      <c r="V40" s="35" t="s">
        <v>8</v>
      </c>
      <c r="W40" s="131">
        <v>4</v>
      </c>
      <c r="X40" s="129">
        <v>0</v>
      </c>
      <c r="Y40" s="35" t="s">
        <v>8</v>
      </c>
      <c r="Z40" s="131">
        <v>3</v>
      </c>
      <c r="AA40" s="129">
        <v>4</v>
      </c>
      <c r="AB40" s="35" t="s">
        <v>8</v>
      </c>
      <c r="AC40" s="131">
        <v>0</v>
      </c>
      <c r="AD40" s="34">
        <v>2</v>
      </c>
      <c r="AE40" s="35" t="s">
        <v>8</v>
      </c>
      <c r="AF40" s="36">
        <v>5</v>
      </c>
      <c r="AG40" s="129">
        <v>0</v>
      </c>
      <c r="AH40" s="35" t="s">
        <v>8</v>
      </c>
      <c r="AI40" s="131">
        <v>3</v>
      </c>
      <c r="AJ40" s="129">
        <v>0</v>
      </c>
      <c r="AK40" s="35" t="s">
        <v>8</v>
      </c>
      <c r="AL40" s="131">
        <v>2</v>
      </c>
      <c r="AM40" s="129"/>
      <c r="AN40" s="35" t="s">
        <v>8</v>
      </c>
      <c r="AO40" s="131"/>
      <c r="AP40" s="129"/>
      <c r="AQ40" s="35" t="s">
        <v>8</v>
      </c>
      <c r="AR40" s="131"/>
      <c r="AS40" s="34"/>
      <c r="AT40" s="35" t="s">
        <v>8</v>
      </c>
      <c r="AU40" s="36"/>
      <c r="AV40" s="87"/>
      <c r="AW40" s="49"/>
      <c r="AX40" s="89"/>
      <c r="AY40" s="286">
        <f>AZ40+BA40+BB40</f>
        <v>11</v>
      </c>
      <c r="AZ40" s="288">
        <v>3</v>
      </c>
      <c r="BA40" s="272">
        <v>0</v>
      </c>
      <c r="BB40" s="272">
        <v>8</v>
      </c>
      <c r="BC40" s="272">
        <f>+C40+F40+I40+L40+O40+R40+U40+X40+AA40+AD40+AG40+AJ40+AM40+AV40+AP40+AS40</f>
        <v>16</v>
      </c>
      <c r="BD40" s="272">
        <f>+E40+H40+K40+N40+Q40+T40+W40+Z40+AC40+AF40+AI40+AL40+AO40+AX40+AR40+AU40</f>
        <v>29</v>
      </c>
      <c r="BE40" s="274">
        <f>+BC40-BD40</f>
        <v>-13</v>
      </c>
      <c r="BF40" s="276">
        <f>+(AZ40*3)+(BA40*1)</f>
        <v>9</v>
      </c>
      <c r="BG40" s="278" t="s">
        <v>8</v>
      </c>
      <c r="BH40" s="27"/>
      <c r="BI40" s="27"/>
      <c r="BJ40" s="29">
        <v>8</v>
      </c>
    </row>
    <row r="41" spans="1:62" ht="13.5" customHeight="1">
      <c r="A41" s="27"/>
      <c r="B41" s="273"/>
      <c r="C41" s="125"/>
      <c r="D41" s="126" t="s">
        <v>99</v>
      </c>
      <c r="E41" s="127"/>
      <c r="F41" s="125"/>
      <c r="G41" s="126" t="s">
        <v>54</v>
      </c>
      <c r="H41" s="127"/>
      <c r="I41" s="40"/>
      <c r="J41" s="14" t="s">
        <v>54</v>
      </c>
      <c r="K41" s="41"/>
      <c r="L41" s="293"/>
      <c r="M41" s="294"/>
      <c r="N41" s="295"/>
      <c r="O41" s="83"/>
      <c r="P41" s="14" t="s">
        <v>54</v>
      </c>
      <c r="Q41" s="85"/>
      <c r="R41" s="83"/>
      <c r="S41" s="14" t="s">
        <v>99</v>
      </c>
      <c r="T41" s="85"/>
      <c r="U41" s="83"/>
      <c r="V41" s="14" t="s">
        <v>54</v>
      </c>
      <c r="W41" s="85"/>
      <c r="X41" s="83"/>
      <c r="Y41" s="14" t="s">
        <v>54</v>
      </c>
      <c r="Z41" s="85"/>
      <c r="AA41" s="83"/>
      <c r="AB41" s="14" t="s">
        <v>99</v>
      </c>
      <c r="AC41" s="85"/>
      <c r="AD41" s="40"/>
      <c r="AE41" s="14" t="s">
        <v>54</v>
      </c>
      <c r="AF41" s="41"/>
      <c r="AG41" s="83"/>
      <c r="AH41" s="14" t="s">
        <v>54</v>
      </c>
      <c r="AI41" s="85"/>
      <c r="AJ41" s="83"/>
      <c r="AK41" s="14" t="s">
        <v>54</v>
      </c>
      <c r="AL41" s="85"/>
      <c r="AM41" s="83"/>
      <c r="AN41" s="14"/>
      <c r="AO41" s="85"/>
      <c r="AP41" s="83"/>
      <c r="AQ41" s="14"/>
      <c r="AR41" s="85"/>
      <c r="AS41" s="40"/>
      <c r="AT41" s="14"/>
      <c r="AU41" s="41"/>
      <c r="AV41" s="83"/>
      <c r="AW41" s="84"/>
      <c r="AX41" s="85"/>
      <c r="AY41" s="287"/>
      <c r="AZ41" s="289"/>
      <c r="BA41" s="273"/>
      <c r="BB41" s="273"/>
      <c r="BC41" s="273"/>
      <c r="BD41" s="273"/>
      <c r="BE41" s="275"/>
      <c r="BF41" s="277"/>
      <c r="BG41" s="279"/>
      <c r="BH41" s="27"/>
      <c r="BI41" s="27"/>
      <c r="BJ41" s="29">
        <v>9</v>
      </c>
    </row>
    <row r="42" spans="1:62" ht="13.5" customHeight="1">
      <c r="A42" s="27"/>
      <c r="B42" s="325" t="s">
        <v>60</v>
      </c>
      <c r="C42" s="122">
        <v>5</v>
      </c>
      <c r="D42" s="123" t="s">
        <v>8</v>
      </c>
      <c r="E42" s="124">
        <v>0</v>
      </c>
      <c r="F42" s="129">
        <v>5</v>
      </c>
      <c r="G42" s="35" t="s">
        <v>8</v>
      </c>
      <c r="H42" s="131">
        <v>0</v>
      </c>
      <c r="I42" s="34">
        <v>5</v>
      </c>
      <c r="J42" s="35" t="s">
        <v>8</v>
      </c>
      <c r="K42" s="36">
        <v>0</v>
      </c>
      <c r="L42" s="129">
        <v>4</v>
      </c>
      <c r="M42" s="35" t="s">
        <v>8</v>
      </c>
      <c r="N42" s="131">
        <v>1</v>
      </c>
      <c r="O42" s="290"/>
      <c r="P42" s="291"/>
      <c r="Q42" s="292"/>
      <c r="R42" s="129">
        <v>0</v>
      </c>
      <c r="S42" s="35" t="s">
        <v>8</v>
      </c>
      <c r="T42" s="131">
        <v>2</v>
      </c>
      <c r="U42" s="129">
        <v>8</v>
      </c>
      <c r="V42" s="35" t="s">
        <v>8</v>
      </c>
      <c r="W42" s="131">
        <v>0</v>
      </c>
      <c r="X42" s="129">
        <v>3</v>
      </c>
      <c r="Y42" s="35" t="s">
        <v>8</v>
      </c>
      <c r="Z42" s="131">
        <v>1</v>
      </c>
      <c r="AA42" s="129">
        <v>6</v>
      </c>
      <c r="AB42" s="35" t="s">
        <v>8</v>
      </c>
      <c r="AC42" s="131">
        <v>0</v>
      </c>
      <c r="AD42" s="34">
        <v>2</v>
      </c>
      <c r="AE42" s="35" t="s">
        <v>8</v>
      </c>
      <c r="AF42" s="36">
        <v>0</v>
      </c>
      <c r="AG42" s="129">
        <v>3</v>
      </c>
      <c r="AH42" s="35" t="s">
        <v>8</v>
      </c>
      <c r="AI42" s="131">
        <v>0</v>
      </c>
      <c r="AJ42" s="129">
        <v>14</v>
      </c>
      <c r="AK42" s="35" t="s">
        <v>8</v>
      </c>
      <c r="AL42" s="131">
        <v>0</v>
      </c>
      <c r="AM42" s="129"/>
      <c r="AN42" s="35" t="s">
        <v>8</v>
      </c>
      <c r="AO42" s="131"/>
      <c r="AP42" s="129"/>
      <c r="AQ42" s="35" t="s">
        <v>8</v>
      </c>
      <c r="AR42" s="131"/>
      <c r="AS42" s="34"/>
      <c r="AT42" s="35" t="s">
        <v>8</v>
      </c>
      <c r="AU42" s="36"/>
      <c r="AV42" s="87"/>
      <c r="AW42" s="49"/>
      <c r="AX42" s="89"/>
      <c r="AY42" s="286">
        <f>AZ42+BA42+BB42</f>
        <v>11</v>
      </c>
      <c r="AZ42" s="288">
        <v>10</v>
      </c>
      <c r="BA42" s="272">
        <v>0</v>
      </c>
      <c r="BB42" s="272">
        <v>1</v>
      </c>
      <c r="BC42" s="272">
        <f>+C42+F42+I42+L42+O42+R42+U42+X42+AA42+AD42+AG42+AJ42+AM42+AV42+AP42+AS42</f>
        <v>55</v>
      </c>
      <c r="BD42" s="272">
        <f>+E42+H42+K42+N42+Q42+T42+W42+Z42+AC42+AF42+AI42+AL42+AO42+AX42+AR42+AU42</f>
        <v>4</v>
      </c>
      <c r="BE42" s="274">
        <f>+BC42-BD42</f>
        <v>51</v>
      </c>
      <c r="BF42" s="276">
        <f>+(AZ42*3)+(BA42*1)</f>
        <v>30</v>
      </c>
      <c r="BG42" s="278">
        <v>1</v>
      </c>
      <c r="BH42" s="27"/>
      <c r="BI42" s="27"/>
      <c r="BJ42" s="29">
        <v>10</v>
      </c>
    </row>
    <row r="43" spans="1:62" ht="13.5" customHeight="1">
      <c r="A43" s="27"/>
      <c r="B43" s="326"/>
      <c r="C43" s="125"/>
      <c r="D43" s="126" t="s">
        <v>99</v>
      </c>
      <c r="E43" s="127"/>
      <c r="F43" s="83"/>
      <c r="G43" s="14" t="s">
        <v>99</v>
      </c>
      <c r="H43" s="85"/>
      <c r="I43" s="40"/>
      <c r="J43" s="14" t="s">
        <v>99</v>
      </c>
      <c r="K43" s="41"/>
      <c r="L43" s="83"/>
      <c r="M43" s="14" t="s">
        <v>99</v>
      </c>
      <c r="N43" s="85"/>
      <c r="O43" s="293"/>
      <c r="P43" s="294"/>
      <c r="Q43" s="295"/>
      <c r="R43" s="83"/>
      <c r="S43" s="14" t="s">
        <v>54</v>
      </c>
      <c r="T43" s="85"/>
      <c r="U43" s="83"/>
      <c r="V43" s="14" t="s">
        <v>99</v>
      </c>
      <c r="W43" s="85"/>
      <c r="X43" s="83"/>
      <c r="Y43" s="14" t="s">
        <v>99</v>
      </c>
      <c r="Z43" s="85"/>
      <c r="AA43" s="83"/>
      <c r="AB43" s="14" t="s">
        <v>99</v>
      </c>
      <c r="AC43" s="85"/>
      <c r="AD43" s="40"/>
      <c r="AE43" s="14" t="s">
        <v>99</v>
      </c>
      <c r="AF43" s="41"/>
      <c r="AG43" s="83"/>
      <c r="AH43" s="14" t="s">
        <v>99</v>
      </c>
      <c r="AI43" s="85"/>
      <c r="AJ43" s="83"/>
      <c r="AK43" s="14" t="s">
        <v>99</v>
      </c>
      <c r="AL43" s="85"/>
      <c r="AM43" s="83"/>
      <c r="AN43" s="14"/>
      <c r="AO43" s="85"/>
      <c r="AP43" s="83"/>
      <c r="AQ43" s="14"/>
      <c r="AR43" s="85"/>
      <c r="AS43" s="40"/>
      <c r="AT43" s="14"/>
      <c r="AU43" s="41"/>
      <c r="AV43" s="83"/>
      <c r="AW43" s="84"/>
      <c r="AX43" s="85"/>
      <c r="AY43" s="287"/>
      <c r="AZ43" s="289"/>
      <c r="BA43" s="273"/>
      <c r="BB43" s="273"/>
      <c r="BC43" s="273"/>
      <c r="BD43" s="273"/>
      <c r="BE43" s="275"/>
      <c r="BF43" s="277"/>
      <c r="BG43" s="279"/>
      <c r="BH43" s="27"/>
      <c r="BI43" s="27"/>
      <c r="BJ43" s="29">
        <v>11</v>
      </c>
    </row>
    <row r="44" spans="1:62" ht="13.5" customHeight="1">
      <c r="A44" s="27"/>
      <c r="B44" s="272" t="s">
        <v>76</v>
      </c>
      <c r="C44" s="129">
        <v>2</v>
      </c>
      <c r="D44" s="35" t="s">
        <v>8</v>
      </c>
      <c r="E44" s="131">
        <v>1</v>
      </c>
      <c r="F44" s="129">
        <v>3</v>
      </c>
      <c r="G44" s="35" t="s">
        <v>8</v>
      </c>
      <c r="H44" s="131">
        <v>0</v>
      </c>
      <c r="I44" s="34">
        <v>0</v>
      </c>
      <c r="J44" s="35" t="s">
        <v>8</v>
      </c>
      <c r="K44" s="36">
        <v>3</v>
      </c>
      <c r="L44" s="129">
        <v>1</v>
      </c>
      <c r="M44" s="35" t="s">
        <v>8</v>
      </c>
      <c r="N44" s="131">
        <v>3</v>
      </c>
      <c r="O44" s="129">
        <v>2</v>
      </c>
      <c r="P44" s="35" t="s">
        <v>8</v>
      </c>
      <c r="Q44" s="131">
        <v>0</v>
      </c>
      <c r="R44" s="290"/>
      <c r="S44" s="291"/>
      <c r="T44" s="292"/>
      <c r="U44" s="129">
        <v>2</v>
      </c>
      <c r="V44" s="35" t="s">
        <v>8</v>
      </c>
      <c r="W44" s="131">
        <v>2</v>
      </c>
      <c r="X44" s="129">
        <v>2</v>
      </c>
      <c r="Y44" s="35" t="s">
        <v>8</v>
      </c>
      <c r="Z44" s="131">
        <v>2</v>
      </c>
      <c r="AA44" s="129">
        <v>6</v>
      </c>
      <c r="AB44" s="35" t="s">
        <v>8</v>
      </c>
      <c r="AC44" s="131">
        <v>7</v>
      </c>
      <c r="AD44" s="34">
        <v>2</v>
      </c>
      <c r="AE44" s="35" t="s">
        <v>8</v>
      </c>
      <c r="AF44" s="36">
        <v>1</v>
      </c>
      <c r="AG44" s="129">
        <v>3</v>
      </c>
      <c r="AH44" s="35" t="s">
        <v>8</v>
      </c>
      <c r="AI44" s="131">
        <v>2</v>
      </c>
      <c r="AJ44" s="129">
        <v>3</v>
      </c>
      <c r="AK44" s="35" t="s">
        <v>8</v>
      </c>
      <c r="AL44" s="131">
        <v>1</v>
      </c>
      <c r="AM44" s="129"/>
      <c r="AN44" s="35" t="s">
        <v>8</v>
      </c>
      <c r="AO44" s="131"/>
      <c r="AP44" s="129"/>
      <c r="AQ44" s="35" t="s">
        <v>8</v>
      </c>
      <c r="AR44" s="131"/>
      <c r="AS44" s="34"/>
      <c r="AT44" s="35" t="s">
        <v>8</v>
      </c>
      <c r="AU44" s="36"/>
      <c r="AV44" s="87"/>
      <c r="AW44" s="49"/>
      <c r="AX44" s="89"/>
      <c r="AY44" s="286">
        <f>AZ44+BA44+BB44</f>
        <v>11</v>
      </c>
      <c r="AZ44" s="288">
        <v>6</v>
      </c>
      <c r="BA44" s="272">
        <v>2</v>
      </c>
      <c r="BB44" s="272">
        <v>3</v>
      </c>
      <c r="BC44" s="272">
        <f>+C44+F44+I44+L44+O44+R44+U44+X44+AA44+AD44+AG44+AJ44+AM44+AV44+AP44+AS44</f>
        <v>26</v>
      </c>
      <c r="BD44" s="272">
        <f>+E44+H44+K44+N44+Q44+T44+W44+Z44+AC44+AF44+AI44+AL44+AO44+AX44+AR44+AU44</f>
        <v>22</v>
      </c>
      <c r="BE44" s="274">
        <f>+BC44-BD44</f>
        <v>4</v>
      </c>
      <c r="BF44" s="276">
        <f>+(AZ44*3)+(BA44*1)</f>
        <v>20</v>
      </c>
      <c r="BG44" s="278">
        <v>2</v>
      </c>
      <c r="BH44" s="27"/>
      <c r="BI44" s="27"/>
      <c r="BJ44" s="29">
        <v>12</v>
      </c>
    </row>
    <row r="45" spans="1:62" ht="13.5" customHeight="1">
      <c r="A45" s="27"/>
      <c r="B45" s="273"/>
      <c r="C45" s="83"/>
      <c r="D45" s="14" t="s">
        <v>99</v>
      </c>
      <c r="E45" s="85"/>
      <c r="F45" s="83"/>
      <c r="G45" s="14" t="s">
        <v>99</v>
      </c>
      <c r="H45" s="85"/>
      <c r="I45" s="40"/>
      <c r="J45" s="14" t="s">
        <v>54</v>
      </c>
      <c r="K45" s="41"/>
      <c r="L45" s="83"/>
      <c r="M45" s="14" t="s">
        <v>54</v>
      </c>
      <c r="N45" s="85"/>
      <c r="O45" s="83"/>
      <c r="P45" s="14" t="s">
        <v>99</v>
      </c>
      <c r="Q45" s="85"/>
      <c r="R45" s="293"/>
      <c r="S45" s="294"/>
      <c r="T45" s="295"/>
      <c r="U45" s="83"/>
      <c r="V45" s="14" t="s">
        <v>53</v>
      </c>
      <c r="W45" s="85"/>
      <c r="X45" s="83"/>
      <c r="Y45" s="14" t="s">
        <v>53</v>
      </c>
      <c r="Z45" s="85"/>
      <c r="AA45" s="83"/>
      <c r="AB45" s="14" t="s">
        <v>54</v>
      </c>
      <c r="AC45" s="85"/>
      <c r="AD45" s="40"/>
      <c r="AE45" s="14" t="s">
        <v>99</v>
      </c>
      <c r="AF45" s="41"/>
      <c r="AG45" s="83"/>
      <c r="AH45" s="14" t="s">
        <v>99</v>
      </c>
      <c r="AI45" s="85"/>
      <c r="AJ45" s="83"/>
      <c r="AK45" s="14" t="s">
        <v>99</v>
      </c>
      <c r="AL45" s="85"/>
      <c r="AM45" s="83"/>
      <c r="AN45" s="14"/>
      <c r="AO45" s="85"/>
      <c r="AP45" s="83"/>
      <c r="AQ45" s="14"/>
      <c r="AR45" s="85"/>
      <c r="AS45" s="40"/>
      <c r="AT45" s="14"/>
      <c r="AU45" s="41"/>
      <c r="AV45" s="83"/>
      <c r="AW45" s="84"/>
      <c r="AX45" s="85"/>
      <c r="AY45" s="287"/>
      <c r="AZ45" s="289"/>
      <c r="BA45" s="273"/>
      <c r="BB45" s="273"/>
      <c r="BC45" s="273"/>
      <c r="BD45" s="273"/>
      <c r="BE45" s="275"/>
      <c r="BF45" s="277"/>
      <c r="BG45" s="279"/>
      <c r="BH45" s="27"/>
      <c r="BI45" s="27"/>
      <c r="BJ45" s="29">
        <v>13</v>
      </c>
    </row>
    <row r="46" spans="1:62" ht="13.5" customHeight="1">
      <c r="A46" s="27"/>
      <c r="B46" s="272" t="s">
        <v>77</v>
      </c>
      <c r="C46" s="122">
        <v>0</v>
      </c>
      <c r="D46" s="123" t="s">
        <v>8</v>
      </c>
      <c r="E46" s="124">
        <v>5</v>
      </c>
      <c r="F46" s="129">
        <v>5</v>
      </c>
      <c r="G46" s="35" t="s">
        <v>8</v>
      </c>
      <c r="H46" s="131">
        <v>0</v>
      </c>
      <c r="I46" s="34">
        <v>1</v>
      </c>
      <c r="J46" s="35" t="s">
        <v>8</v>
      </c>
      <c r="K46" s="36">
        <v>1</v>
      </c>
      <c r="L46" s="129">
        <v>4</v>
      </c>
      <c r="M46" s="35" t="s">
        <v>8</v>
      </c>
      <c r="N46" s="131">
        <v>0</v>
      </c>
      <c r="O46" s="129">
        <v>0</v>
      </c>
      <c r="P46" s="35" t="s">
        <v>8</v>
      </c>
      <c r="Q46" s="131">
        <v>8</v>
      </c>
      <c r="R46" s="34">
        <v>2</v>
      </c>
      <c r="S46" s="35" t="s">
        <v>8</v>
      </c>
      <c r="T46" s="36">
        <v>2</v>
      </c>
      <c r="U46" s="290"/>
      <c r="V46" s="291"/>
      <c r="W46" s="292"/>
      <c r="X46" s="122">
        <v>5</v>
      </c>
      <c r="Y46" s="123" t="s">
        <v>8</v>
      </c>
      <c r="Z46" s="124">
        <v>0</v>
      </c>
      <c r="AA46" s="129">
        <v>8</v>
      </c>
      <c r="AB46" s="35" t="s">
        <v>8</v>
      </c>
      <c r="AC46" s="131">
        <v>1</v>
      </c>
      <c r="AD46" s="34">
        <v>4</v>
      </c>
      <c r="AE46" s="35" t="s">
        <v>8</v>
      </c>
      <c r="AF46" s="36">
        <v>3</v>
      </c>
      <c r="AG46" s="129">
        <v>2</v>
      </c>
      <c r="AH46" s="35" t="s">
        <v>8</v>
      </c>
      <c r="AI46" s="131">
        <v>3</v>
      </c>
      <c r="AJ46" s="129">
        <v>7</v>
      </c>
      <c r="AK46" s="35" t="s">
        <v>8</v>
      </c>
      <c r="AL46" s="131">
        <v>0</v>
      </c>
      <c r="AM46" s="129"/>
      <c r="AN46" s="35" t="s">
        <v>8</v>
      </c>
      <c r="AO46" s="131"/>
      <c r="AP46" s="129"/>
      <c r="AQ46" s="35" t="s">
        <v>8</v>
      </c>
      <c r="AR46" s="131"/>
      <c r="AS46" s="34"/>
      <c r="AT46" s="35" t="s">
        <v>8</v>
      </c>
      <c r="AU46" s="36"/>
      <c r="AV46" s="87"/>
      <c r="AW46" s="49"/>
      <c r="AX46" s="89"/>
      <c r="AY46" s="286">
        <f>AZ46+BA46+BB46</f>
        <v>11</v>
      </c>
      <c r="AZ46" s="288">
        <v>6</v>
      </c>
      <c r="BA46" s="272">
        <v>2</v>
      </c>
      <c r="BB46" s="272">
        <v>3</v>
      </c>
      <c r="BC46" s="272">
        <f>+C46+F46+I46+L46+O46+R46+U46+X46+AA46+AD46+AG46+AJ46+AM46+AV46+AP46+AS46</f>
        <v>38</v>
      </c>
      <c r="BD46" s="272">
        <f>+E46+H46+K46+N46+Q46+T46+W46+Z46+AC46+AF46+AI46+AL46+AO46+AX46+AR46+AU46</f>
        <v>23</v>
      </c>
      <c r="BE46" s="274">
        <f>+BC46-BD46</f>
        <v>15</v>
      </c>
      <c r="BF46" s="276">
        <f>+(AZ46*3)+(BA46*1)</f>
        <v>20</v>
      </c>
      <c r="BG46" s="278" t="s">
        <v>8</v>
      </c>
      <c r="BH46" s="27"/>
      <c r="BI46" s="27"/>
      <c r="BJ46" s="29">
        <v>14</v>
      </c>
    </row>
    <row r="47" spans="1:62" ht="13.5" customHeight="1">
      <c r="A47" s="27"/>
      <c r="B47" s="273"/>
      <c r="C47" s="125"/>
      <c r="D47" s="126" t="s">
        <v>54</v>
      </c>
      <c r="E47" s="127"/>
      <c r="F47" s="83"/>
      <c r="G47" s="14" t="s">
        <v>99</v>
      </c>
      <c r="H47" s="85"/>
      <c r="I47" s="40"/>
      <c r="J47" s="14" t="s">
        <v>53</v>
      </c>
      <c r="K47" s="41"/>
      <c r="L47" s="83"/>
      <c r="M47" s="14" t="s">
        <v>99</v>
      </c>
      <c r="N47" s="85"/>
      <c r="O47" s="83"/>
      <c r="P47" s="14" t="s">
        <v>54</v>
      </c>
      <c r="Q47" s="85"/>
      <c r="R47" s="40"/>
      <c r="S47" s="14" t="s">
        <v>53</v>
      </c>
      <c r="T47" s="41"/>
      <c r="U47" s="293"/>
      <c r="V47" s="294"/>
      <c r="W47" s="295"/>
      <c r="X47" s="125"/>
      <c r="Y47" s="126" t="s">
        <v>99</v>
      </c>
      <c r="Z47" s="127"/>
      <c r="AA47" s="83"/>
      <c r="AB47" s="14" t="s">
        <v>99</v>
      </c>
      <c r="AC47" s="85"/>
      <c r="AD47" s="40"/>
      <c r="AE47" s="14" t="s">
        <v>99</v>
      </c>
      <c r="AF47" s="41"/>
      <c r="AG47" s="83"/>
      <c r="AH47" s="14" t="s">
        <v>54</v>
      </c>
      <c r="AI47" s="85"/>
      <c r="AJ47" s="83"/>
      <c r="AK47" s="14" t="s">
        <v>99</v>
      </c>
      <c r="AL47" s="85"/>
      <c r="AM47" s="83"/>
      <c r="AN47" s="14"/>
      <c r="AO47" s="85"/>
      <c r="AP47" s="83"/>
      <c r="AQ47" s="14"/>
      <c r="AR47" s="85"/>
      <c r="AS47" s="40"/>
      <c r="AT47" s="14"/>
      <c r="AU47" s="41"/>
      <c r="AV47" s="83"/>
      <c r="AW47" s="84"/>
      <c r="AX47" s="85"/>
      <c r="AY47" s="287"/>
      <c r="AZ47" s="289"/>
      <c r="BA47" s="273"/>
      <c r="BB47" s="273"/>
      <c r="BC47" s="273"/>
      <c r="BD47" s="273"/>
      <c r="BE47" s="275"/>
      <c r="BF47" s="277"/>
      <c r="BG47" s="279"/>
      <c r="BH47" s="27"/>
      <c r="BI47" s="27"/>
      <c r="BJ47" s="29"/>
    </row>
    <row r="48" spans="1:62" ht="13.5" customHeight="1">
      <c r="A48" s="27"/>
      <c r="B48" s="288" t="s">
        <v>78</v>
      </c>
      <c r="C48" s="122">
        <v>5</v>
      </c>
      <c r="D48" s="123" t="s">
        <v>8</v>
      </c>
      <c r="E48" s="124">
        <v>0</v>
      </c>
      <c r="F48" s="129">
        <v>3</v>
      </c>
      <c r="G48" s="35" t="s">
        <v>8</v>
      </c>
      <c r="H48" s="131">
        <v>2</v>
      </c>
      <c r="I48" s="129">
        <v>0</v>
      </c>
      <c r="J48" s="35" t="s">
        <v>8</v>
      </c>
      <c r="K48" s="131">
        <v>1</v>
      </c>
      <c r="L48" s="129">
        <v>3</v>
      </c>
      <c r="M48" s="35" t="s">
        <v>8</v>
      </c>
      <c r="N48" s="131">
        <v>0</v>
      </c>
      <c r="O48" s="34">
        <v>1</v>
      </c>
      <c r="P48" s="35" t="s">
        <v>8</v>
      </c>
      <c r="Q48" s="36">
        <v>3</v>
      </c>
      <c r="R48" s="129">
        <v>2</v>
      </c>
      <c r="S48" s="35" t="s">
        <v>8</v>
      </c>
      <c r="T48" s="131">
        <v>2</v>
      </c>
      <c r="U48" s="122">
        <v>0</v>
      </c>
      <c r="V48" s="123" t="s">
        <v>8</v>
      </c>
      <c r="W48" s="124">
        <v>5</v>
      </c>
      <c r="X48" s="290"/>
      <c r="Y48" s="291"/>
      <c r="Z48" s="292"/>
      <c r="AA48" s="129">
        <v>3</v>
      </c>
      <c r="AB48" s="35" t="s">
        <v>8</v>
      </c>
      <c r="AC48" s="131">
        <v>1</v>
      </c>
      <c r="AD48" s="129">
        <v>1</v>
      </c>
      <c r="AE48" s="35" t="s">
        <v>8</v>
      </c>
      <c r="AF48" s="131">
        <v>5</v>
      </c>
      <c r="AG48" s="129">
        <v>2</v>
      </c>
      <c r="AH48" s="35" t="s">
        <v>8</v>
      </c>
      <c r="AI48" s="131">
        <v>1</v>
      </c>
      <c r="AJ48" s="129">
        <v>8</v>
      </c>
      <c r="AK48" s="35" t="s">
        <v>8</v>
      </c>
      <c r="AL48" s="131">
        <v>0</v>
      </c>
      <c r="AM48" s="129"/>
      <c r="AN48" s="35" t="s">
        <v>8</v>
      </c>
      <c r="AO48" s="131"/>
      <c r="AP48" s="129"/>
      <c r="AQ48" s="35" t="s">
        <v>8</v>
      </c>
      <c r="AR48" s="131"/>
      <c r="AS48" s="34"/>
      <c r="AT48" s="35" t="s">
        <v>8</v>
      </c>
      <c r="AU48" s="36"/>
      <c r="AV48" s="87"/>
      <c r="AW48" s="49"/>
      <c r="AX48" s="89"/>
      <c r="AY48" s="286">
        <f>AZ48+BA48+BB48</f>
        <v>11</v>
      </c>
      <c r="AZ48" s="288">
        <v>6</v>
      </c>
      <c r="BA48" s="272">
        <v>1</v>
      </c>
      <c r="BB48" s="272">
        <v>4</v>
      </c>
      <c r="BC48" s="272">
        <f>+C48+F48+I48+L48+O48+R48+U48+X48+AA48+AD48+AG48+AJ48+AM48+AV48+AP48+AS48</f>
        <v>28</v>
      </c>
      <c r="BD48" s="272">
        <f>+E48+H48+K48+N48+Q48+T48+W48+Z48+AC48+AF48+AI48+AL48+AO48+AX48+AR48+AU48</f>
        <v>20</v>
      </c>
      <c r="BE48" s="274">
        <f>+BC48-BD48</f>
        <v>8</v>
      </c>
      <c r="BF48" s="276">
        <f>+(AZ48*3)+(BA48*1)</f>
        <v>19</v>
      </c>
      <c r="BG48" s="278" t="s">
        <v>8</v>
      </c>
      <c r="BH48" s="27"/>
      <c r="BI48" s="27"/>
      <c r="BJ48" s="29"/>
    </row>
    <row r="49" spans="1:62" ht="13.5" customHeight="1">
      <c r="A49" s="27"/>
      <c r="B49" s="289"/>
      <c r="C49" s="125"/>
      <c r="D49" s="126" t="s">
        <v>99</v>
      </c>
      <c r="E49" s="127"/>
      <c r="F49" s="83"/>
      <c r="G49" s="14" t="s">
        <v>99</v>
      </c>
      <c r="H49" s="85"/>
      <c r="I49" s="83"/>
      <c r="J49" s="14" t="s">
        <v>54</v>
      </c>
      <c r="K49" s="85"/>
      <c r="L49" s="83"/>
      <c r="M49" s="14" t="s">
        <v>99</v>
      </c>
      <c r="N49" s="85"/>
      <c r="O49" s="40"/>
      <c r="P49" s="14" t="s">
        <v>54</v>
      </c>
      <c r="Q49" s="41"/>
      <c r="R49" s="83"/>
      <c r="S49" s="14" t="s">
        <v>53</v>
      </c>
      <c r="T49" s="85"/>
      <c r="U49" s="125"/>
      <c r="V49" s="126" t="s">
        <v>54</v>
      </c>
      <c r="W49" s="127"/>
      <c r="X49" s="293"/>
      <c r="Y49" s="294"/>
      <c r="Z49" s="295"/>
      <c r="AA49" s="83"/>
      <c r="AB49" s="14" t="s">
        <v>99</v>
      </c>
      <c r="AC49" s="85"/>
      <c r="AD49" s="83"/>
      <c r="AE49" s="14" t="s">
        <v>54</v>
      </c>
      <c r="AF49" s="85"/>
      <c r="AG49" s="83"/>
      <c r="AH49" s="14" t="s">
        <v>99</v>
      </c>
      <c r="AI49" s="85"/>
      <c r="AJ49" s="83"/>
      <c r="AK49" s="14" t="s">
        <v>99</v>
      </c>
      <c r="AL49" s="85"/>
      <c r="AM49" s="83"/>
      <c r="AN49" s="14"/>
      <c r="AO49" s="85"/>
      <c r="AP49" s="83"/>
      <c r="AQ49" s="14"/>
      <c r="AR49" s="85"/>
      <c r="AS49" s="40"/>
      <c r="AT49" s="14"/>
      <c r="AU49" s="41"/>
      <c r="AV49" s="83"/>
      <c r="AW49" s="84"/>
      <c r="AX49" s="85"/>
      <c r="AY49" s="287"/>
      <c r="AZ49" s="289"/>
      <c r="BA49" s="273"/>
      <c r="BB49" s="273"/>
      <c r="BC49" s="273"/>
      <c r="BD49" s="273"/>
      <c r="BE49" s="275"/>
      <c r="BF49" s="277"/>
      <c r="BG49" s="279"/>
      <c r="BH49" s="27"/>
      <c r="BI49" s="27"/>
      <c r="BJ49" s="29"/>
    </row>
    <row r="50" spans="1:62" ht="13.5" customHeight="1">
      <c r="A50" s="27"/>
      <c r="B50" s="272" t="s">
        <v>38</v>
      </c>
      <c r="C50" s="129">
        <v>2</v>
      </c>
      <c r="D50" s="35" t="s">
        <v>8</v>
      </c>
      <c r="E50" s="131">
        <v>4</v>
      </c>
      <c r="F50" s="129">
        <v>0</v>
      </c>
      <c r="G50" s="35" t="s">
        <v>8</v>
      </c>
      <c r="H50" s="131">
        <v>1</v>
      </c>
      <c r="I50" s="129">
        <v>1</v>
      </c>
      <c r="J50" s="35" t="s">
        <v>8</v>
      </c>
      <c r="K50" s="131">
        <v>1</v>
      </c>
      <c r="L50" s="129">
        <v>0</v>
      </c>
      <c r="M50" s="35" t="s">
        <v>8</v>
      </c>
      <c r="N50" s="131">
        <v>4</v>
      </c>
      <c r="O50" s="34">
        <v>0</v>
      </c>
      <c r="P50" s="35" t="s">
        <v>8</v>
      </c>
      <c r="Q50" s="36">
        <v>6</v>
      </c>
      <c r="R50" s="129">
        <v>7</v>
      </c>
      <c r="S50" s="35" t="s">
        <v>8</v>
      </c>
      <c r="T50" s="131">
        <v>6</v>
      </c>
      <c r="U50" s="129">
        <v>1</v>
      </c>
      <c r="V50" s="35" t="s">
        <v>8</v>
      </c>
      <c r="W50" s="131">
        <v>8</v>
      </c>
      <c r="X50" s="34">
        <v>1</v>
      </c>
      <c r="Y50" s="35" t="s">
        <v>8</v>
      </c>
      <c r="Z50" s="36">
        <v>3</v>
      </c>
      <c r="AA50" s="290"/>
      <c r="AB50" s="291"/>
      <c r="AC50" s="292"/>
      <c r="AD50" s="129">
        <v>3</v>
      </c>
      <c r="AE50" s="35" t="s">
        <v>8</v>
      </c>
      <c r="AF50" s="131">
        <v>2</v>
      </c>
      <c r="AG50" s="129">
        <v>2</v>
      </c>
      <c r="AH50" s="35" t="s">
        <v>8</v>
      </c>
      <c r="AI50" s="131">
        <v>1</v>
      </c>
      <c r="AJ50" s="129">
        <v>3</v>
      </c>
      <c r="AK50" s="35" t="s">
        <v>8</v>
      </c>
      <c r="AL50" s="131">
        <v>1</v>
      </c>
      <c r="AM50" s="129"/>
      <c r="AN50" s="35" t="s">
        <v>8</v>
      </c>
      <c r="AO50" s="131"/>
      <c r="AP50" s="129"/>
      <c r="AQ50" s="35" t="s">
        <v>8</v>
      </c>
      <c r="AR50" s="131"/>
      <c r="AS50" s="34"/>
      <c r="AT50" s="35" t="s">
        <v>8</v>
      </c>
      <c r="AU50" s="36"/>
      <c r="AV50" s="87"/>
      <c r="AW50" s="49"/>
      <c r="AX50" s="89"/>
      <c r="AY50" s="286">
        <f>AZ50+BA50+BB50</f>
        <v>11</v>
      </c>
      <c r="AZ50" s="288">
        <v>4</v>
      </c>
      <c r="BA50" s="272">
        <v>1</v>
      </c>
      <c r="BB50" s="272">
        <v>6</v>
      </c>
      <c r="BC50" s="272">
        <f>+C50+F50+I50+L50+O50+R50+U50+X50+AA50+AD50+AG50+AJ50+AM50+AV50+AP50+AS50</f>
        <v>20</v>
      </c>
      <c r="BD50" s="272">
        <f>+E50+H50+K50+N50+Q50+T50+W50+Z50+AC50+AF50+AI50+AL50+AO50+AX50+AR50+AU50</f>
        <v>37</v>
      </c>
      <c r="BE50" s="274">
        <f>+BC50-BD50</f>
        <v>-17</v>
      </c>
      <c r="BF50" s="276">
        <f>+(AZ50*3)+(BA50*1)</f>
        <v>13</v>
      </c>
      <c r="BG50" s="278">
        <v>6</v>
      </c>
      <c r="BH50" s="27"/>
      <c r="BI50" s="27"/>
      <c r="BJ50" s="29"/>
    </row>
    <row r="51" spans="1:62" ht="13.5" customHeight="1">
      <c r="A51" s="27"/>
      <c r="B51" s="273"/>
      <c r="C51" s="83"/>
      <c r="D51" s="14" t="s">
        <v>54</v>
      </c>
      <c r="E51" s="85"/>
      <c r="F51" s="83"/>
      <c r="G51" s="14" t="s">
        <v>54</v>
      </c>
      <c r="H51" s="85"/>
      <c r="I51" s="83"/>
      <c r="J51" s="14" t="s">
        <v>53</v>
      </c>
      <c r="K51" s="85"/>
      <c r="L51" s="83"/>
      <c r="M51" s="14" t="s">
        <v>54</v>
      </c>
      <c r="N51" s="85"/>
      <c r="O51" s="40"/>
      <c r="P51" s="14" t="s">
        <v>54</v>
      </c>
      <c r="Q51" s="41"/>
      <c r="R51" s="83"/>
      <c r="S51" s="14" t="s">
        <v>99</v>
      </c>
      <c r="T51" s="85"/>
      <c r="U51" s="83"/>
      <c r="V51" s="14" t="s">
        <v>54</v>
      </c>
      <c r="W51" s="85"/>
      <c r="X51" s="40"/>
      <c r="Y51" s="14" t="s">
        <v>54</v>
      </c>
      <c r="Z51" s="41"/>
      <c r="AA51" s="293"/>
      <c r="AB51" s="294"/>
      <c r="AC51" s="295"/>
      <c r="AD51" s="83"/>
      <c r="AE51" s="14" t="s">
        <v>99</v>
      </c>
      <c r="AF51" s="85"/>
      <c r="AG51" s="83"/>
      <c r="AH51" s="14" t="s">
        <v>99</v>
      </c>
      <c r="AI51" s="85"/>
      <c r="AJ51" s="83"/>
      <c r="AK51" s="14" t="s">
        <v>99</v>
      </c>
      <c r="AL51" s="85"/>
      <c r="AM51" s="83"/>
      <c r="AN51" s="14"/>
      <c r="AO51" s="85"/>
      <c r="AP51" s="83"/>
      <c r="AQ51" s="14"/>
      <c r="AR51" s="85"/>
      <c r="AS51" s="40"/>
      <c r="AT51" s="14"/>
      <c r="AU51" s="41"/>
      <c r="AV51" s="83"/>
      <c r="AW51" s="84"/>
      <c r="AX51" s="85"/>
      <c r="AY51" s="287"/>
      <c r="AZ51" s="289"/>
      <c r="BA51" s="273"/>
      <c r="BB51" s="273"/>
      <c r="BC51" s="273"/>
      <c r="BD51" s="273"/>
      <c r="BE51" s="275"/>
      <c r="BF51" s="277"/>
      <c r="BG51" s="279"/>
      <c r="BH51" s="27"/>
      <c r="BI51" s="27"/>
      <c r="BJ51" s="29"/>
    </row>
    <row r="52" spans="1:62" ht="13.5" customHeight="1">
      <c r="A52" s="27"/>
      <c r="B52" s="272" t="s">
        <v>36</v>
      </c>
      <c r="C52" s="129">
        <v>2</v>
      </c>
      <c r="D52" s="35" t="s">
        <v>8</v>
      </c>
      <c r="E52" s="131">
        <v>0</v>
      </c>
      <c r="F52" s="129">
        <v>4</v>
      </c>
      <c r="G52" s="35" t="s">
        <v>8</v>
      </c>
      <c r="H52" s="131">
        <v>0</v>
      </c>
      <c r="I52" s="129">
        <v>1</v>
      </c>
      <c r="J52" s="35" t="s">
        <v>8</v>
      </c>
      <c r="K52" s="131">
        <v>2</v>
      </c>
      <c r="L52" s="129">
        <v>5</v>
      </c>
      <c r="M52" s="35" t="s">
        <v>8</v>
      </c>
      <c r="N52" s="131">
        <v>2</v>
      </c>
      <c r="O52" s="34">
        <v>0</v>
      </c>
      <c r="P52" s="35" t="s">
        <v>8</v>
      </c>
      <c r="Q52" s="36">
        <v>2</v>
      </c>
      <c r="R52" s="129">
        <v>3</v>
      </c>
      <c r="S52" s="35" t="s">
        <v>8</v>
      </c>
      <c r="T52" s="131">
        <v>1</v>
      </c>
      <c r="U52" s="129">
        <v>3</v>
      </c>
      <c r="V52" s="35" t="s">
        <v>8</v>
      </c>
      <c r="W52" s="131">
        <v>4</v>
      </c>
      <c r="X52" s="34">
        <v>5</v>
      </c>
      <c r="Y52" s="35" t="s">
        <v>8</v>
      </c>
      <c r="Z52" s="36">
        <v>1</v>
      </c>
      <c r="AA52" s="129">
        <v>2</v>
      </c>
      <c r="AB52" s="35" t="s">
        <v>8</v>
      </c>
      <c r="AC52" s="131">
        <v>3</v>
      </c>
      <c r="AD52" s="290"/>
      <c r="AE52" s="291"/>
      <c r="AF52" s="292"/>
      <c r="AG52" s="129">
        <v>1</v>
      </c>
      <c r="AH52" s="35" t="s">
        <v>8</v>
      </c>
      <c r="AI52" s="131">
        <v>2</v>
      </c>
      <c r="AJ52" s="129">
        <v>4</v>
      </c>
      <c r="AK52" s="35" t="s">
        <v>8</v>
      </c>
      <c r="AL52" s="131">
        <v>2</v>
      </c>
      <c r="AM52" s="129"/>
      <c r="AN52" s="35" t="s">
        <v>8</v>
      </c>
      <c r="AO52" s="131"/>
      <c r="AP52" s="129"/>
      <c r="AQ52" s="35" t="s">
        <v>8</v>
      </c>
      <c r="AR52" s="131"/>
      <c r="AS52" s="34"/>
      <c r="AT52" s="35" t="s">
        <v>8</v>
      </c>
      <c r="AU52" s="36"/>
      <c r="AV52" s="87"/>
      <c r="AW52" s="49"/>
      <c r="AX52" s="89"/>
      <c r="AY52" s="286">
        <f>AZ52+BA52+BB52</f>
        <v>11</v>
      </c>
      <c r="AZ52" s="288">
        <v>6</v>
      </c>
      <c r="BA52" s="272">
        <v>0</v>
      </c>
      <c r="BB52" s="272">
        <v>5</v>
      </c>
      <c r="BC52" s="272">
        <f>+C52+F52+I52+L52+O52+R52+U52+X52+AA52+AD52+AG52+AJ52+AM52+AV52+AP52+AS52</f>
        <v>30</v>
      </c>
      <c r="BD52" s="272">
        <f>+E52+H52+K52+N52+Q52+T52+W52+Z52+AC52+AF52+AI52+AL52+AO52+AX52+AR52+AU52</f>
        <v>19</v>
      </c>
      <c r="BE52" s="274">
        <f>+BC52-BD52</f>
        <v>11</v>
      </c>
      <c r="BF52" s="276">
        <f>+(AZ52*3)+(BA52*1)</f>
        <v>18</v>
      </c>
      <c r="BG52" s="278">
        <v>4</v>
      </c>
      <c r="BH52" s="27"/>
      <c r="BI52" s="27"/>
      <c r="BJ52" s="29" t="s">
        <v>52</v>
      </c>
    </row>
    <row r="53" spans="1:62" ht="13.5" customHeight="1">
      <c r="A53" s="27"/>
      <c r="B53" s="273"/>
      <c r="C53" s="83"/>
      <c r="D53" s="14" t="s">
        <v>99</v>
      </c>
      <c r="E53" s="85"/>
      <c r="F53" s="83"/>
      <c r="G53" s="14" t="s">
        <v>99</v>
      </c>
      <c r="H53" s="85"/>
      <c r="I53" s="83"/>
      <c r="J53" s="14" t="s">
        <v>54</v>
      </c>
      <c r="K53" s="85"/>
      <c r="L53" s="83"/>
      <c r="M53" s="14" t="s">
        <v>99</v>
      </c>
      <c r="N53" s="85"/>
      <c r="O53" s="40"/>
      <c r="P53" s="14" t="s">
        <v>54</v>
      </c>
      <c r="Q53" s="41"/>
      <c r="R53" s="83"/>
      <c r="S53" s="14" t="s">
        <v>99</v>
      </c>
      <c r="T53" s="85"/>
      <c r="U53" s="83"/>
      <c r="V53" s="14" t="s">
        <v>54</v>
      </c>
      <c r="W53" s="85"/>
      <c r="X53" s="40"/>
      <c r="Y53" s="14" t="s">
        <v>99</v>
      </c>
      <c r="Z53" s="41"/>
      <c r="AA53" s="83"/>
      <c r="AB53" s="14" t="s">
        <v>54</v>
      </c>
      <c r="AC53" s="85"/>
      <c r="AD53" s="293"/>
      <c r="AE53" s="294"/>
      <c r="AF53" s="295"/>
      <c r="AG53" s="83"/>
      <c r="AH53" s="14" t="s">
        <v>54</v>
      </c>
      <c r="AI53" s="85"/>
      <c r="AJ53" s="83"/>
      <c r="AK53" s="14" t="s">
        <v>99</v>
      </c>
      <c r="AL53" s="85"/>
      <c r="AM53" s="83"/>
      <c r="AN53" s="14"/>
      <c r="AO53" s="85"/>
      <c r="AP53" s="83"/>
      <c r="AQ53" s="14"/>
      <c r="AR53" s="85"/>
      <c r="AS53" s="40"/>
      <c r="AT53" s="14"/>
      <c r="AU53" s="41"/>
      <c r="AV53" s="83"/>
      <c r="AW53" s="84"/>
      <c r="AX53" s="85"/>
      <c r="AY53" s="287"/>
      <c r="AZ53" s="289"/>
      <c r="BA53" s="273"/>
      <c r="BB53" s="273"/>
      <c r="BC53" s="273"/>
      <c r="BD53" s="273"/>
      <c r="BE53" s="275"/>
      <c r="BF53" s="277"/>
      <c r="BG53" s="279"/>
      <c r="BH53" s="27"/>
      <c r="BI53" s="27"/>
      <c r="BJ53" s="29" t="s">
        <v>53</v>
      </c>
    </row>
    <row r="54" spans="1:62" ht="13.5" customHeight="1">
      <c r="A54" s="27"/>
      <c r="B54" s="296" t="s">
        <v>56</v>
      </c>
      <c r="C54" s="129">
        <v>3</v>
      </c>
      <c r="D54" s="35" t="s">
        <v>8</v>
      </c>
      <c r="E54" s="131">
        <v>2</v>
      </c>
      <c r="F54" s="129">
        <v>0</v>
      </c>
      <c r="G54" s="35" t="s">
        <v>8</v>
      </c>
      <c r="H54" s="131">
        <v>2</v>
      </c>
      <c r="I54" s="129">
        <v>0</v>
      </c>
      <c r="J54" s="35" t="s">
        <v>8</v>
      </c>
      <c r="K54" s="131">
        <v>0</v>
      </c>
      <c r="L54" s="129">
        <v>3</v>
      </c>
      <c r="M54" s="35" t="s">
        <v>8</v>
      </c>
      <c r="N54" s="131">
        <v>0</v>
      </c>
      <c r="O54" s="34">
        <v>0</v>
      </c>
      <c r="P54" s="35" t="s">
        <v>8</v>
      </c>
      <c r="Q54" s="36">
        <v>3</v>
      </c>
      <c r="R54" s="129">
        <v>2</v>
      </c>
      <c r="S54" s="35" t="s">
        <v>8</v>
      </c>
      <c r="T54" s="131">
        <v>3</v>
      </c>
      <c r="U54" s="129">
        <v>3</v>
      </c>
      <c r="V54" s="35" t="s">
        <v>8</v>
      </c>
      <c r="W54" s="131">
        <v>2</v>
      </c>
      <c r="X54" s="34">
        <v>1</v>
      </c>
      <c r="Y54" s="35" t="s">
        <v>8</v>
      </c>
      <c r="Z54" s="36">
        <v>2</v>
      </c>
      <c r="AA54" s="129">
        <v>1</v>
      </c>
      <c r="AB54" s="35" t="s">
        <v>8</v>
      </c>
      <c r="AC54" s="131">
        <v>2</v>
      </c>
      <c r="AD54" s="129">
        <v>2</v>
      </c>
      <c r="AE54" s="35" t="s">
        <v>8</v>
      </c>
      <c r="AF54" s="131">
        <v>1</v>
      </c>
      <c r="AG54" s="290"/>
      <c r="AH54" s="291"/>
      <c r="AI54" s="292"/>
      <c r="AJ54" s="129">
        <v>5</v>
      </c>
      <c r="AK54" s="35" t="s">
        <v>8</v>
      </c>
      <c r="AL54" s="131">
        <v>0</v>
      </c>
      <c r="AM54" s="129"/>
      <c r="AN54" s="35" t="s">
        <v>8</v>
      </c>
      <c r="AO54" s="131"/>
      <c r="AP54" s="129"/>
      <c r="AQ54" s="35" t="s">
        <v>8</v>
      </c>
      <c r="AR54" s="131"/>
      <c r="AS54" s="34"/>
      <c r="AT54" s="35" t="s">
        <v>8</v>
      </c>
      <c r="AU54" s="36"/>
      <c r="AV54" s="87"/>
      <c r="AW54" s="49"/>
      <c r="AX54" s="94"/>
      <c r="AY54" s="286">
        <f>AZ54+BA54+BB54</f>
        <v>11</v>
      </c>
      <c r="AZ54" s="288">
        <v>5</v>
      </c>
      <c r="BA54" s="272">
        <v>1</v>
      </c>
      <c r="BB54" s="272">
        <v>5</v>
      </c>
      <c r="BC54" s="272">
        <f>+C54+F54+I54+L54+O54+R54+U54+X54+AA54+AD54+AG54+AJ54+AM54+AV54+AP54+AS54</f>
        <v>20</v>
      </c>
      <c r="BD54" s="272">
        <f>+E54+H54+K54+N54+Q54+T54+W54+Z54+AC54+AF54+AI54+AL54+AO54+AX54+AR54+AU54</f>
        <v>17</v>
      </c>
      <c r="BE54" s="274">
        <f>+BC54-BD54</f>
        <v>3</v>
      </c>
      <c r="BF54" s="276">
        <f>+(AZ54*3)+(BA54*1)</f>
        <v>16</v>
      </c>
      <c r="BG54" s="278">
        <v>5</v>
      </c>
      <c r="BH54" s="27"/>
      <c r="BI54" s="27"/>
      <c r="BJ54" s="29" t="s">
        <v>54</v>
      </c>
    </row>
    <row r="55" spans="1:62" ht="13.5" customHeight="1">
      <c r="A55" s="27"/>
      <c r="B55" s="297"/>
      <c r="C55" s="83"/>
      <c r="D55" s="14" t="s">
        <v>99</v>
      </c>
      <c r="E55" s="85"/>
      <c r="F55" s="83"/>
      <c r="G55" s="14" t="s">
        <v>54</v>
      </c>
      <c r="H55" s="85"/>
      <c r="I55" s="83"/>
      <c r="J55" s="14" t="s">
        <v>53</v>
      </c>
      <c r="K55" s="85"/>
      <c r="L55" s="83"/>
      <c r="M55" s="14" t="s">
        <v>99</v>
      </c>
      <c r="N55" s="85"/>
      <c r="O55" s="40"/>
      <c r="P55" s="14" t="s">
        <v>54</v>
      </c>
      <c r="Q55" s="41"/>
      <c r="R55" s="83"/>
      <c r="S55" s="14" t="s">
        <v>54</v>
      </c>
      <c r="T55" s="85"/>
      <c r="U55" s="83"/>
      <c r="V55" s="14" t="s">
        <v>99</v>
      </c>
      <c r="W55" s="85"/>
      <c r="X55" s="40"/>
      <c r="Y55" s="14" t="s">
        <v>54</v>
      </c>
      <c r="Z55" s="41"/>
      <c r="AA55" s="83"/>
      <c r="AB55" s="14" t="s">
        <v>54</v>
      </c>
      <c r="AC55" s="85"/>
      <c r="AD55" s="83"/>
      <c r="AE55" s="14" t="s">
        <v>99</v>
      </c>
      <c r="AF55" s="85"/>
      <c r="AG55" s="293"/>
      <c r="AH55" s="294"/>
      <c r="AI55" s="295"/>
      <c r="AJ55" s="83"/>
      <c r="AK55" s="14" t="s">
        <v>99</v>
      </c>
      <c r="AL55" s="85"/>
      <c r="AM55" s="83"/>
      <c r="AN55" s="14"/>
      <c r="AO55" s="85"/>
      <c r="AP55" s="83"/>
      <c r="AQ55" s="14"/>
      <c r="AR55" s="85"/>
      <c r="AS55" s="40"/>
      <c r="AT55" s="14"/>
      <c r="AU55" s="41"/>
      <c r="AV55" s="90"/>
      <c r="AW55" s="91"/>
      <c r="AX55" s="95"/>
      <c r="AY55" s="287"/>
      <c r="AZ55" s="289"/>
      <c r="BA55" s="273"/>
      <c r="BB55" s="273"/>
      <c r="BC55" s="273"/>
      <c r="BD55" s="273"/>
      <c r="BE55" s="275"/>
      <c r="BF55" s="277"/>
      <c r="BG55" s="279"/>
      <c r="BH55" s="27"/>
      <c r="BI55" s="27"/>
      <c r="BJ55" s="29"/>
    </row>
    <row r="56" spans="1:62" ht="13.5" customHeight="1" hidden="1">
      <c r="A56" s="27"/>
      <c r="B56" s="272" t="s">
        <v>79</v>
      </c>
      <c r="C56" s="129">
        <v>1</v>
      </c>
      <c r="D56" s="35" t="s">
        <v>8</v>
      </c>
      <c r="E56" s="131">
        <v>0</v>
      </c>
      <c r="F56" s="129">
        <v>2</v>
      </c>
      <c r="G56" s="35" t="s">
        <v>8</v>
      </c>
      <c r="H56" s="131">
        <v>2</v>
      </c>
      <c r="I56" s="129">
        <v>0</v>
      </c>
      <c r="J56" s="35" t="s">
        <v>8</v>
      </c>
      <c r="K56" s="131">
        <v>6</v>
      </c>
      <c r="L56" s="129">
        <v>2</v>
      </c>
      <c r="M56" s="35" t="s">
        <v>8</v>
      </c>
      <c r="N56" s="131">
        <v>0</v>
      </c>
      <c r="O56" s="34">
        <v>0</v>
      </c>
      <c r="P56" s="35" t="s">
        <v>8</v>
      </c>
      <c r="Q56" s="36">
        <v>14</v>
      </c>
      <c r="R56" s="129">
        <v>1</v>
      </c>
      <c r="S56" s="35" t="s">
        <v>8</v>
      </c>
      <c r="T56" s="131">
        <v>3</v>
      </c>
      <c r="U56" s="129">
        <v>0</v>
      </c>
      <c r="V56" s="35" t="s">
        <v>8</v>
      </c>
      <c r="W56" s="131">
        <v>7</v>
      </c>
      <c r="X56" s="34">
        <v>0</v>
      </c>
      <c r="Y56" s="35" t="s">
        <v>8</v>
      </c>
      <c r="Z56" s="36">
        <v>8</v>
      </c>
      <c r="AA56" s="129">
        <v>1</v>
      </c>
      <c r="AB56" s="35" t="s">
        <v>8</v>
      </c>
      <c r="AC56" s="131">
        <v>3</v>
      </c>
      <c r="AD56" s="129">
        <v>2</v>
      </c>
      <c r="AE56" s="35" t="s">
        <v>8</v>
      </c>
      <c r="AF56" s="131">
        <v>4</v>
      </c>
      <c r="AG56" s="34">
        <v>0</v>
      </c>
      <c r="AH56" s="35" t="s">
        <v>8</v>
      </c>
      <c r="AI56" s="36">
        <v>5</v>
      </c>
      <c r="AJ56" s="290"/>
      <c r="AK56" s="291"/>
      <c r="AL56" s="292"/>
      <c r="AM56" s="129"/>
      <c r="AN56" s="35" t="s">
        <v>8</v>
      </c>
      <c r="AO56" s="131"/>
      <c r="AP56" s="129"/>
      <c r="AQ56" s="35" t="s">
        <v>8</v>
      </c>
      <c r="AR56" s="131"/>
      <c r="AS56" s="34"/>
      <c r="AT56" s="35" t="s">
        <v>8</v>
      </c>
      <c r="AU56" s="36"/>
      <c r="AV56" s="87"/>
      <c r="AW56" s="49"/>
      <c r="AX56" s="89"/>
      <c r="AY56" s="286">
        <f>AZ56+BA56+BB56</f>
        <v>11</v>
      </c>
      <c r="AZ56" s="288">
        <v>2</v>
      </c>
      <c r="BA56" s="272">
        <v>1</v>
      </c>
      <c r="BB56" s="272">
        <v>8</v>
      </c>
      <c r="BC56" s="272">
        <f>+C56+F56+I56+L56+O56+R56+U56+X56+AA56+AD56+AG56+AJ56+AM56+AV56+AP56+AS56</f>
        <v>9</v>
      </c>
      <c r="BD56" s="272">
        <f>+E56+H56+K56+N56+Q56+T56+W56+Z56+AC56+AF56+AI56+AL56+AO56+AX56+AR56+AU56</f>
        <v>52</v>
      </c>
      <c r="BE56" s="274">
        <f>+BC56-BD56</f>
        <v>-43</v>
      </c>
      <c r="BF56" s="276">
        <f>+(AZ56*3)+(BA56*1)</f>
        <v>7</v>
      </c>
      <c r="BG56" s="278"/>
      <c r="BH56" s="27"/>
      <c r="BI56" s="27"/>
      <c r="BJ56" s="29"/>
    </row>
    <row r="57" spans="1:62" ht="13.5" customHeight="1" hidden="1">
      <c r="A57" s="27"/>
      <c r="B57" s="273"/>
      <c r="C57" s="130"/>
      <c r="D57" s="44" t="s">
        <v>99</v>
      </c>
      <c r="E57" s="132"/>
      <c r="F57" s="130"/>
      <c r="G57" s="44" t="s">
        <v>53</v>
      </c>
      <c r="H57" s="132"/>
      <c r="I57" s="130"/>
      <c r="J57" s="44" t="s">
        <v>54</v>
      </c>
      <c r="K57" s="132"/>
      <c r="L57" s="130"/>
      <c r="M57" s="44" t="s">
        <v>99</v>
      </c>
      <c r="N57" s="132"/>
      <c r="O57" s="45"/>
      <c r="P57" s="44" t="s">
        <v>54</v>
      </c>
      <c r="Q57" s="42"/>
      <c r="R57" s="130"/>
      <c r="S57" s="44" t="s">
        <v>54</v>
      </c>
      <c r="T57" s="132"/>
      <c r="U57" s="130"/>
      <c r="V57" s="44" t="s">
        <v>54</v>
      </c>
      <c r="W57" s="132"/>
      <c r="X57" s="45"/>
      <c r="Y57" s="44" t="s">
        <v>54</v>
      </c>
      <c r="Z57" s="42"/>
      <c r="AA57" s="130"/>
      <c r="AB57" s="44" t="s">
        <v>54</v>
      </c>
      <c r="AC57" s="132"/>
      <c r="AD57" s="130"/>
      <c r="AE57" s="44" t="s">
        <v>54</v>
      </c>
      <c r="AF57" s="132"/>
      <c r="AG57" s="45"/>
      <c r="AH57" s="44" t="s">
        <v>54</v>
      </c>
      <c r="AI57" s="42"/>
      <c r="AJ57" s="293"/>
      <c r="AK57" s="294"/>
      <c r="AL57" s="295"/>
      <c r="AM57" s="130"/>
      <c r="AN57" s="44"/>
      <c r="AO57" s="132"/>
      <c r="AP57" s="130"/>
      <c r="AQ57" s="44"/>
      <c r="AR57" s="132"/>
      <c r="AS57" s="45"/>
      <c r="AT57" s="44"/>
      <c r="AU57" s="42"/>
      <c r="AV57" s="90"/>
      <c r="AW57" s="91"/>
      <c r="AX57" s="92"/>
      <c r="AY57" s="287"/>
      <c r="AZ57" s="289"/>
      <c r="BA57" s="273"/>
      <c r="BB57" s="273"/>
      <c r="BC57" s="273"/>
      <c r="BD57" s="273"/>
      <c r="BE57" s="275"/>
      <c r="BF57" s="277"/>
      <c r="BG57" s="279"/>
      <c r="BH57" s="27"/>
      <c r="BI57" s="27"/>
      <c r="BJ57" s="29"/>
    </row>
    <row r="58" spans="1:62" ht="13.5" hidden="1">
      <c r="A58" s="27"/>
      <c r="B58" s="332"/>
      <c r="C58" s="96"/>
      <c r="D58" s="49"/>
      <c r="E58" s="88"/>
      <c r="F58" s="83"/>
      <c r="G58" s="97"/>
      <c r="H58" s="85"/>
      <c r="I58" s="84"/>
      <c r="J58" s="97"/>
      <c r="K58" s="84"/>
      <c r="L58" s="83"/>
      <c r="M58" s="97"/>
      <c r="N58" s="85"/>
      <c r="O58" s="84"/>
      <c r="P58" s="97"/>
      <c r="Q58" s="84"/>
      <c r="R58" s="83"/>
      <c r="S58" s="97"/>
      <c r="T58" s="85"/>
      <c r="U58" s="84"/>
      <c r="V58" s="97"/>
      <c r="W58" s="84"/>
      <c r="X58" s="83"/>
      <c r="Y58" s="97"/>
      <c r="Z58" s="85"/>
      <c r="AA58" s="84"/>
      <c r="AB58" s="97"/>
      <c r="AC58" s="84"/>
      <c r="AD58" s="83"/>
      <c r="AE58" s="97"/>
      <c r="AF58" s="85"/>
      <c r="AG58" s="84"/>
      <c r="AH58" s="97"/>
      <c r="AI58" s="84"/>
      <c r="AJ58" s="83"/>
      <c r="AK58" s="49"/>
      <c r="AL58" s="85"/>
      <c r="AM58" s="350"/>
      <c r="AN58" s="351"/>
      <c r="AO58" s="352"/>
      <c r="AP58" s="87"/>
      <c r="AQ58" s="49"/>
      <c r="AR58" s="94"/>
      <c r="AS58" s="94"/>
      <c r="AT58" s="94"/>
      <c r="AU58" s="94"/>
      <c r="AV58" s="94"/>
      <c r="AW58" s="94"/>
      <c r="AX58" s="94"/>
      <c r="AY58" s="286"/>
      <c r="AZ58" s="288"/>
      <c r="BA58" s="272"/>
      <c r="BB58" s="272"/>
      <c r="BC58" s="272">
        <f>+C58+F58+I58+L58+O58+R58+U58+X58+AA58+AD58+AG58+AJ58+AM58+AP58</f>
        <v>0</v>
      </c>
      <c r="BD58" s="272">
        <f>+E58+H58+K58+N58+Q58+T58+W58+Z58+AC58+AF58+AI58+AL58+AO58+AR58</f>
        <v>0</v>
      </c>
      <c r="BE58" s="274">
        <f>+BC58-BD58</f>
        <v>0</v>
      </c>
      <c r="BF58" s="276">
        <f>+(AZ58*3)+(BA58*1)</f>
        <v>0</v>
      </c>
      <c r="BG58" s="278"/>
      <c r="BH58" s="27"/>
      <c r="BI58" s="27"/>
      <c r="BJ58" s="29"/>
    </row>
    <row r="59" spans="1:62" ht="13.5" hidden="1">
      <c r="A59" s="27"/>
      <c r="B59" s="332"/>
      <c r="C59" s="50"/>
      <c r="D59" s="51"/>
      <c r="E59" s="91"/>
      <c r="F59" s="50"/>
      <c r="G59" s="51"/>
      <c r="H59" s="91"/>
      <c r="I59" s="90"/>
      <c r="J59" s="91"/>
      <c r="K59" s="92"/>
      <c r="L59" s="50"/>
      <c r="M59" s="51"/>
      <c r="N59" s="91"/>
      <c r="O59" s="50"/>
      <c r="P59" s="51"/>
      <c r="Q59" s="91"/>
      <c r="R59" s="50"/>
      <c r="S59" s="51"/>
      <c r="T59" s="91"/>
      <c r="U59" s="50"/>
      <c r="V59" s="51"/>
      <c r="W59" s="91"/>
      <c r="X59" s="50"/>
      <c r="Y59" s="51"/>
      <c r="Z59" s="91"/>
      <c r="AA59" s="50"/>
      <c r="AB59" s="51"/>
      <c r="AC59" s="91"/>
      <c r="AD59" s="50"/>
      <c r="AE59" s="51"/>
      <c r="AF59" s="91"/>
      <c r="AG59" s="50"/>
      <c r="AH59" s="51"/>
      <c r="AI59" s="91"/>
      <c r="AJ59" s="50"/>
      <c r="AK59" s="51"/>
      <c r="AL59" s="91"/>
      <c r="AM59" s="353"/>
      <c r="AN59" s="354"/>
      <c r="AO59" s="355"/>
      <c r="AP59" s="83"/>
      <c r="AQ59" s="84"/>
      <c r="AR59" s="98"/>
      <c r="AS59" s="98"/>
      <c r="AT59" s="98"/>
      <c r="AU59" s="98"/>
      <c r="AV59" s="98"/>
      <c r="AW59" s="98"/>
      <c r="AX59" s="98"/>
      <c r="AY59" s="287"/>
      <c r="AZ59" s="289"/>
      <c r="BA59" s="273"/>
      <c r="BB59" s="273"/>
      <c r="BC59" s="273"/>
      <c r="BD59" s="273"/>
      <c r="BE59" s="275"/>
      <c r="BF59" s="277"/>
      <c r="BG59" s="279"/>
      <c r="BH59" s="27"/>
      <c r="BI59" s="27"/>
      <c r="BJ59" s="29"/>
    </row>
    <row r="60" spans="1:62" ht="13.5" hidden="1">
      <c r="A60" s="27"/>
      <c r="B60" s="332"/>
      <c r="C60" s="96"/>
      <c r="D60" s="49"/>
      <c r="E60" s="88"/>
      <c r="F60" s="87"/>
      <c r="G60" s="49"/>
      <c r="H60" s="89"/>
      <c r="I60" s="88"/>
      <c r="J60" s="49"/>
      <c r="K60" s="88"/>
      <c r="L60" s="87"/>
      <c r="M60" s="49"/>
      <c r="N60" s="89"/>
      <c r="O60" s="88"/>
      <c r="P60" s="49"/>
      <c r="Q60" s="88"/>
      <c r="R60" s="87"/>
      <c r="S60" s="49"/>
      <c r="T60" s="89"/>
      <c r="U60" s="88"/>
      <c r="V60" s="49"/>
      <c r="W60" s="88"/>
      <c r="X60" s="87"/>
      <c r="Y60" s="49"/>
      <c r="Z60" s="89"/>
      <c r="AA60" s="88"/>
      <c r="AB60" s="49"/>
      <c r="AC60" s="88"/>
      <c r="AD60" s="87"/>
      <c r="AE60" s="49"/>
      <c r="AF60" s="89"/>
      <c r="AG60" s="88"/>
      <c r="AH60" s="49"/>
      <c r="AI60" s="88"/>
      <c r="AJ60" s="87"/>
      <c r="AK60" s="49"/>
      <c r="AL60" s="89"/>
      <c r="AM60" s="88"/>
      <c r="AN60" s="49"/>
      <c r="AO60" s="89"/>
      <c r="AP60" s="350"/>
      <c r="AQ60" s="351"/>
      <c r="AR60" s="356"/>
      <c r="AS60" s="94"/>
      <c r="AT60" s="94"/>
      <c r="AU60" s="94"/>
      <c r="AV60" s="94"/>
      <c r="AW60" s="94"/>
      <c r="AX60" s="94"/>
      <c r="AY60" s="286"/>
      <c r="AZ60" s="288"/>
      <c r="BA60" s="272"/>
      <c r="BB60" s="272"/>
      <c r="BC60" s="272">
        <f>+C60+F60+I60+L60+O60+R60+U60+X60+AA60+AD60+AG60+AJ60+AM60+AP60</f>
        <v>0</v>
      </c>
      <c r="BD60" s="272">
        <f>+E60+H60+K60+N60+Q60+T60+W60+Z60+AC60+AF60+AI60+AL60+AO60+AR60</f>
        <v>0</v>
      </c>
      <c r="BE60" s="274">
        <f>+BC60-BD60</f>
        <v>0</v>
      </c>
      <c r="BF60" s="276">
        <f>+(AZ60*3)+(BA60*1)</f>
        <v>0</v>
      </c>
      <c r="BG60" s="278"/>
      <c r="BH60" s="27"/>
      <c r="BI60" s="27"/>
      <c r="BJ60" s="29"/>
    </row>
    <row r="61" spans="1:62" ht="13.5" hidden="1">
      <c r="A61" s="27"/>
      <c r="B61" s="332"/>
      <c r="C61" s="50"/>
      <c r="D61" s="51"/>
      <c r="E61" s="91"/>
      <c r="F61" s="50"/>
      <c r="G61" s="51"/>
      <c r="H61" s="91"/>
      <c r="I61" s="90"/>
      <c r="J61" s="91"/>
      <c r="K61" s="92"/>
      <c r="L61" s="50"/>
      <c r="M61" s="51"/>
      <c r="N61" s="91"/>
      <c r="O61" s="50"/>
      <c r="P61" s="51"/>
      <c r="Q61" s="91"/>
      <c r="R61" s="50"/>
      <c r="S61" s="51"/>
      <c r="T61" s="91"/>
      <c r="U61" s="50"/>
      <c r="V61" s="51"/>
      <c r="W61" s="91"/>
      <c r="X61" s="50"/>
      <c r="Y61" s="51"/>
      <c r="Z61" s="91"/>
      <c r="AA61" s="50"/>
      <c r="AB61" s="51"/>
      <c r="AC61" s="91"/>
      <c r="AD61" s="50"/>
      <c r="AE61" s="51"/>
      <c r="AF61" s="91"/>
      <c r="AG61" s="50"/>
      <c r="AH61" s="51"/>
      <c r="AI61" s="91"/>
      <c r="AJ61" s="50"/>
      <c r="AK61" s="51"/>
      <c r="AL61" s="91"/>
      <c r="AM61" s="50"/>
      <c r="AN61" s="51"/>
      <c r="AO61" s="91"/>
      <c r="AP61" s="353"/>
      <c r="AQ61" s="354"/>
      <c r="AR61" s="357"/>
      <c r="AS61" s="95"/>
      <c r="AT61" s="95"/>
      <c r="AU61" s="95"/>
      <c r="AV61" s="95"/>
      <c r="AW61" s="95"/>
      <c r="AX61" s="95"/>
      <c r="AY61" s="287"/>
      <c r="AZ61" s="289"/>
      <c r="BA61" s="273"/>
      <c r="BB61" s="273"/>
      <c r="BC61" s="273"/>
      <c r="BD61" s="273"/>
      <c r="BE61" s="275"/>
      <c r="BF61" s="277"/>
      <c r="BG61" s="279"/>
      <c r="BH61" s="27"/>
      <c r="BI61" s="27"/>
      <c r="BJ61" s="29"/>
    </row>
    <row r="62" spans="1:62" ht="13.5" customHeight="1">
      <c r="A62" s="27"/>
      <c r="B62" s="272" t="s">
        <v>79</v>
      </c>
      <c r="C62" s="129">
        <v>1</v>
      </c>
      <c r="D62" s="35" t="s">
        <v>8</v>
      </c>
      <c r="E62" s="131">
        <v>0</v>
      </c>
      <c r="F62" s="129">
        <v>2</v>
      </c>
      <c r="G62" s="35" t="s">
        <v>8</v>
      </c>
      <c r="H62" s="131">
        <v>2</v>
      </c>
      <c r="I62" s="129">
        <v>0</v>
      </c>
      <c r="J62" s="35" t="s">
        <v>8</v>
      </c>
      <c r="K62" s="131">
        <v>6</v>
      </c>
      <c r="L62" s="129">
        <v>2</v>
      </c>
      <c r="M62" s="35" t="s">
        <v>8</v>
      </c>
      <c r="N62" s="131">
        <v>0</v>
      </c>
      <c r="O62" s="34">
        <v>0</v>
      </c>
      <c r="P62" s="35" t="s">
        <v>8</v>
      </c>
      <c r="Q62" s="36">
        <v>14</v>
      </c>
      <c r="R62" s="129">
        <v>1</v>
      </c>
      <c r="S62" s="35" t="s">
        <v>8</v>
      </c>
      <c r="T62" s="131">
        <v>3</v>
      </c>
      <c r="U62" s="129">
        <v>0</v>
      </c>
      <c r="V62" s="35" t="s">
        <v>8</v>
      </c>
      <c r="W62" s="131">
        <v>7</v>
      </c>
      <c r="X62" s="34">
        <v>0</v>
      </c>
      <c r="Y62" s="35" t="s">
        <v>8</v>
      </c>
      <c r="Z62" s="36">
        <v>8</v>
      </c>
      <c r="AA62" s="129">
        <v>1</v>
      </c>
      <c r="AB62" s="35" t="s">
        <v>8</v>
      </c>
      <c r="AC62" s="131">
        <v>3</v>
      </c>
      <c r="AD62" s="129">
        <v>2</v>
      </c>
      <c r="AE62" s="35" t="s">
        <v>8</v>
      </c>
      <c r="AF62" s="131">
        <v>4</v>
      </c>
      <c r="AG62" s="34">
        <v>0</v>
      </c>
      <c r="AH62" s="35" t="s">
        <v>8</v>
      </c>
      <c r="AI62" s="36">
        <v>5</v>
      </c>
      <c r="AJ62" s="290"/>
      <c r="AK62" s="291"/>
      <c r="AL62" s="292"/>
      <c r="AM62" s="87"/>
      <c r="AN62" s="49"/>
      <c r="AO62" s="89"/>
      <c r="AP62" s="87"/>
      <c r="AQ62" s="49"/>
      <c r="AR62" s="89"/>
      <c r="AS62" s="87"/>
      <c r="AT62" s="49"/>
      <c r="AU62" s="89"/>
      <c r="AV62" s="88"/>
      <c r="AW62" s="49"/>
      <c r="AX62" s="94"/>
      <c r="AY62" s="286">
        <f>AZ62+BA62+BB62</f>
        <v>11</v>
      </c>
      <c r="AZ62" s="288">
        <v>2</v>
      </c>
      <c r="BA62" s="272">
        <v>1</v>
      </c>
      <c r="BB62" s="272">
        <v>8</v>
      </c>
      <c r="BC62" s="272">
        <f>+C62+F62+I62+L62+O62+R62+U62+X62+AA62+AD62+AG62+AJ62+AM62+AV62+AP62</f>
        <v>9</v>
      </c>
      <c r="BD62" s="272">
        <f>+E62+H62+K62+N62+Q62+T62+W62+Z62+AC62+AF62+AI62+AL62+AO62+AX62+AR62</f>
        <v>52</v>
      </c>
      <c r="BE62" s="274">
        <f>+BC62-BD62</f>
        <v>-43</v>
      </c>
      <c r="BF62" s="276">
        <f>+(AZ62*3)+(BA62*1)</f>
        <v>7</v>
      </c>
      <c r="BG62" s="278">
        <v>7</v>
      </c>
      <c r="BH62" s="270"/>
      <c r="BI62" s="271"/>
      <c r="BJ62" s="29"/>
    </row>
    <row r="63" spans="1:62" ht="13.5" customHeight="1">
      <c r="A63" s="27"/>
      <c r="B63" s="273"/>
      <c r="C63" s="130"/>
      <c r="D63" s="44" t="s">
        <v>99</v>
      </c>
      <c r="E63" s="132"/>
      <c r="F63" s="130"/>
      <c r="G63" s="44" t="s">
        <v>53</v>
      </c>
      <c r="H63" s="132"/>
      <c r="I63" s="130"/>
      <c r="J63" s="44" t="s">
        <v>54</v>
      </c>
      <c r="K63" s="132"/>
      <c r="L63" s="130"/>
      <c r="M63" s="44" t="s">
        <v>99</v>
      </c>
      <c r="N63" s="132"/>
      <c r="O63" s="45"/>
      <c r="P63" s="44" t="s">
        <v>54</v>
      </c>
      <c r="Q63" s="42"/>
      <c r="R63" s="130"/>
      <c r="S63" s="44" t="s">
        <v>54</v>
      </c>
      <c r="T63" s="132"/>
      <c r="U63" s="130"/>
      <c r="V63" s="44" t="s">
        <v>54</v>
      </c>
      <c r="W63" s="132"/>
      <c r="X63" s="45"/>
      <c r="Y63" s="44" t="s">
        <v>54</v>
      </c>
      <c r="Z63" s="42"/>
      <c r="AA63" s="130"/>
      <c r="AB63" s="44" t="s">
        <v>54</v>
      </c>
      <c r="AC63" s="132"/>
      <c r="AD63" s="130"/>
      <c r="AE63" s="44" t="s">
        <v>54</v>
      </c>
      <c r="AF63" s="132"/>
      <c r="AG63" s="45"/>
      <c r="AH63" s="44" t="s">
        <v>54</v>
      </c>
      <c r="AI63" s="42"/>
      <c r="AJ63" s="293"/>
      <c r="AK63" s="294"/>
      <c r="AL63" s="295"/>
      <c r="AM63" s="90"/>
      <c r="AN63" s="91"/>
      <c r="AO63" s="92"/>
      <c r="AP63" s="90"/>
      <c r="AQ63" s="91"/>
      <c r="AR63" s="92"/>
      <c r="AS63" s="90"/>
      <c r="AT63" s="91"/>
      <c r="AU63" s="92"/>
      <c r="AV63" s="91"/>
      <c r="AW63" s="91"/>
      <c r="AX63" s="91"/>
      <c r="AY63" s="287"/>
      <c r="AZ63" s="289"/>
      <c r="BA63" s="273"/>
      <c r="BB63" s="273"/>
      <c r="BC63" s="273"/>
      <c r="BD63" s="273"/>
      <c r="BE63" s="275"/>
      <c r="BF63" s="277"/>
      <c r="BG63" s="279"/>
      <c r="BH63" s="270"/>
      <c r="BI63" s="271"/>
      <c r="BJ63" s="29"/>
    </row>
    <row r="65" spans="3:5" ht="13.5">
      <c r="C65" s="121"/>
      <c r="E65" t="s">
        <v>100</v>
      </c>
    </row>
  </sheetData>
  <sheetProtection/>
  <mergeCells count="338">
    <mergeCell ref="C3:AU3"/>
    <mergeCell ref="C31:AU31"/>
    <mergeCell ref="AZ31:BG31"/>
    <mergeCell ref="BC46:BC47"/>
    <mergeCell ref="BD46:BD47"/>
    <mergeCell ref="BB48:BB49"/>
    <mergeCell ref="BF48:BF49"/>
    <mergeCell ref="BB44:BB45"/>
    <mergeCell ref="BC44:BC45"/>
    <mergeCell ref="BD44:BD45"/>
    <mergeCell ref="BB50:BB51"/>
    <mergeCell ref="BB52:BB53"/>
    <mergeCell ref="BB54:BB55"/>
    <mergeCell ref="BC48:BC49"/>
    <mergeCell ref="BD48:BD49"/>
    <mergeCell ref="BA46:BA47"/>
    <mergeCell ref="BB46:BB47"/>
    <mergeCell ref="BE56:BE57"/>
    <mergeCell ref="BF56:BF57"/>
    <mergeCell ref="BC54:BC55"/>
    <mergeCell ref="BD54:BD55"/>
    <mergeCell ref="BE54:BE55"/>
    <mergeCell ref="BF54:BF55"/>
    <mergeCell ref="AY56:AY57"/>
    <mergeCell ref="AZ56:AZ57"/>
    <mergeCell ref="BA56:BA57"/>
    <mergeCell ref="BC52:BC53"/>
    <mergeCell ref="BD52:BD53"/>
    <mergeCell ref="BE52:BE53"/>
    <mergeCell ref="BA52:BA53"/>
    <mergeCell ref="BB56:BB57"/>
    <mergeCell ref="BC56:BC57"/>
    <mergeCell ref="BD56:BD57"/>
    <mergeCell ref="BF52:BF53"/>
    <mergeCell ref="AY54:AY55"/>
    <mergeCell ref="AZ54:AZ55"/>
    <mergeCell ref="BA54:BA55"/>
    <mergeCell ref="BC50:BC51"/>
    <mergeCell ref="BD50:BD51"/>
    <mergeCell ref="BE50:BE51"/>
    <mergeCell ref="BF50:BF51"/>
    <mergeCell ref="AY52:AY53"/>
    <mergeCell ref="AZ52:AZ53"/>
    <mergeCell ref="AY50:AY51"/>
    <mergeCell ref="AZ50:AZ51"/>
    <mergeCell ref="BA50:BA51"/>
    <mergeCell ref="AY48:AY49"/>
    <mergeCell ref="AZ48:AZ49"/>
    <mergeCell ref="BA48:BA49"/>
    <mergeCell ref="BE44:BE45"/>
    <mergeCell ref="BF44:BF45"/>
    <mergeCell ref="AY46:AY47"/>
    <mergeCell ref="AZ46:AZ47"/>
    <mergeCell ref="AY44:AY45"/>
    <mergeCell ref="AZ44:AZ45"/>
    <mergeCell ref="BA44:BA45"/>
    <mergeCell ref="BA42:BA43"/>
    <mergeCell ref="BB42:BB43"/>
    <mergeCell ref="BC42:BC43"/>
    <mergeCell ref="BD42:BD43"/>
    <mergeCell ref="BE42:BE43"/>
    <mergeCell ref="BF42:BF43"/>
    <mergeCell ref="BB40:BB41"/>
    <mergeCell ref="BC40:BC41"/>
    <mergeCell ref="BD40:BD41"/>
    <mergeCell ref="BE40:BE41"/>
    <mergeCell ref="BF40:BF41"/>
    <mergeCell ref="AY42:AY43"/>
    <mergeCell ref="AZ42:AZ43"/>
    <mergeCell ref="AY40:AY41"/>
    <mergeCell ref="AZ40:AZ41"/>
    <mergeCell ref="BA40:BA41"/>
    <mergeCell ref="BA38:BA39"/>
    <mergeCell ref="BB38:BB39"/>
    <mergeCell ref="BC38:BC39"/>
    <mergeCell ref="BD38:BD39"/>
    <mergeCell ref="BE38:BE39"/>
    <mergeCell ref="BF38:BF39"/>
    <mergeCell ref="BB36:BB37"/>
    <mergeCell ref="BC36:BC37"/>
    <mergeCell ref="BD36:BD37"/>
    <mergeCell ref="BE36:BE37"/>
    <mergeCell ref="BF36:BF37"/>
    <mergeCell ref="AY38:AY39"/>
    <mergeCell ref="AZ38:AZ39"/>
    <mergeCell ref="AY36:AY37"/>
    <mergeCell ref="AZ36:AZ37"/>
    <mergeCell ref="BA36:BA37"/>
    <mergeCell ref="BA34:BA35"/>
    <mergeCell ref="BB34:BB35"/>
    <mergeCell ref="BC34:BC35"/>
    <mergeCell ref="BD34:BD35"/>
    <mergeCell ref="BE34:BE35"/>
    <mergeCell ref="BF34:BF35"/>
    <mergeCell ref="BF32:BF33"/>
    <mergeCell ref="AY34:AY35"/>
    <mergeCell ref="AZ34:AZ35"/>
    <mergeCell ref="BI62:BI63"/>
    <mergeCell ref="BC62:BC63"/>
    <mergeCell ref="BD62:BD63"/>
    <mergeCell ref="BE62:BE63"/>
    <mergeCell ref="BF62:BF63"/>
    <mergeCell ref="BG62:BG63"/>
    <mergeCell ref="BH62:BH63"/>
    <mergeCell ref="B62:B63"/>
    <mergeCell ref="AJ62:AL63"/>
    <mergeCell ref="AY62:AY63"/>
    <mergeCell ref="AZ62:AZ63"/>
    <mergeCell ref="BA62:BA63"/>
    <mergeCell ref="BB62:BB63"/>
    <mergeCell ref="BG26:BG27"/>
    <mergeCell ref="B26:B27"/>
    <mergeCell ref="AG26:AI27"/>
    <mergeCell ref="AY26:AY27"/>
    <mergeCell ref="AZ26:AZ27"/>
    <mergeCell ref="BA26:BA27"/>
    <mergeCell ref="BB26:BB27"/>
    <mergeCell ref="BB24:BB25"/>
    <mergeCell ref="BC24:BC25"/>
    <mergeCell ref="BD24:BD25"/>
    <mergeCell ref="BE24:BE25"/>
    <mergeCell ref="BF24:BF25"/>
    <mergeCell ref="BC26:BC27"/>
    <mergeCell ref="BD26:BD27"/>
    <mergeCell ref="BE26:BE27"/>
    <mergeCell ref="BF26:BF27"/>
    <mergeCell ref="BG24:BG25"/>
    <mergeCell ref="BC22:BC23"/>
    <mergeCell ref="BD22:BD23"/>
    <mergeCell ref="BE22:BE23"/>
    <mergeCell ref="BF22:BF23"/>
    <mergeCell ref="BG22:BG23"/>
    <mergeCell ref="B24:B25"/>
    <mergeCell ref="AD24:AF25"/>
    <mergeCell ref="AY24:AY25"/>
    <mergeCell ref="AZ24:AZ25"/>
    <mergeCell ref="BA24:BA25"/>
    <mergeCell ref="B22:B23"/>
    <mergeCell ref="AA22:AC23"/>
    <mergeCell ref="AY22:AY23"/>
    <mergeCell ref="AZ22:AZ23"/>
    <mergeCell ref="BA22:BA23"/>
    <mergeCell ref="BB22:BB23"/>
    <mergeCell ref="BB20:BB21"/>
    <mergeCell ref="BC20:BC21"/>
    <mergeCell ref="BD20:BD21"/>
    <mergeCell ref="BE20:BE21"/>
    <mergeCell ref="BF20:BF21"/>
    <mergeCell ref="BG20:BG21"/>
    <mergeCell ref="BC18:BC19"/>
    <mergeCell ref="BD18:BD19"/>
    <mergeCell ref="BE18:BE19"/>
    <mergeCell ref="BF18:BF19"/>
    <mergeCell ref="BG18:BG19"/>
    <mergeCell ref="B20:B21"/>
    <mergeCell ref="X20:Z21"/>
    <mergeCell ref="AY20:AY21"/>
    <mergeCell ref="AZ20:AZ21"/>
    <mergeCell ref="BA20:BA21"/>
    <mergeCell ref="B18:B19"/>
    <mergeCell ref="U18:W19"/>
    <mergeCell ref="AY18:AY19"/>
    <mergeCell ref="AZ18:AZ19"/>
    <mergeCell ref="BA18:BA19"/>
    <mergeCell ref="BB18:BB19"/>
    <mergeCell ref="BB16:BB17"/>
    <mergeCell ref="BC16:BC17"/>
    <mergeCell ref="BD16:BD17"/>
    <mergeCell ref="BE16:BE17"/>
    <mergeCell ref="BF16:BF17"/>
    <mergeCell ref="BG16:BG17"/>
    <mergeCell ref="BC14:BC15"/>
    <mergeCell ref="BD14:BD15"/>
    <mergeCell ref="BE14:BE15"/>
    <mergeCell ref="BF14:BF15"/>
    <mergeCell ref="BG14:BG15"/>
    <mergeCell ref="B16:B17"/>
    <mergeCell ref="R16:T17"/>
    <mergeCell ref="AY16:AY17"/>
    <mergeCell ref="AZ16:AZ17"/>
    <mergeCell ref="BA16:BA17"/>
    <mergeCell ref="B14:B15"/>
    <mergeCell ref="O14:Q15"/>
    <mergeCell ref="AY14:AY15"/>
    <mergeCell ref="AZ14:AZ15"/>
    <mergeCell ref="BA14:BA15"/>
    <mergeCell ref="BB14:BB15"/>
    <mergeCell ref="BB12:BB13"/>
    <mergeCell ref="BC12:BC13"/>
    <mergeCell ref="BD12:BD13"/>
    <mergeCell ref="BE12:BE13"/>
    <mergeCell ref="BF12:BF13"/>
    <mergeCell ref="BG12:BG13"/>
    <mergeCell ref="BC10:BC11"/>
    <mergeCell ref="BD10:BD11"/>
    <mergeCell ref="BE10:BE11"/>
    <mergeCell ref="BF10:BF11"/>
    <mergeCell ref="BG10:BG11"/>
    <mergeCell ref="B12:B13"/>
    <mergeCell ref="L12:N13"/>
    <mergeCell ref="AY12:AY13"/>
    <mergeCell ref="AZ12:AZ13"/>
    <mergeCell ref="BA12:BA13"/>
    <mergeCell ref="B10:B11"/>
    <mergeCell ref="I10:K11"/>
    <mergeCell ref="AY10:AY11"/>
    <mergeCell ref="AZ10:AZ11"/>
    <mergeCell ref="BA10:BA11"/>
    <mergeCell ref="BB10:BB11"/>
    <mergeCell ref="BB8:BB9"/>
    <mergeCell ref="BC8:BC9"/>
    <mergeCell ref="BD8:BD9"/>
    <mergeCell ref="BE8:BE9"/>
    <mergeCell ref="BF8:BF9"/>
    <mergeCell ref="BG8:BG9"/>
    <mergeCell ref="BC6:BC7"/>
    <mergeCell ref="BD6:BD7"/>
    <mergeCell ref="BE6:BE7"/>
    <mergeCell ref="BF6:BF7"/>
    <mergeCell ref="BG6:BG7"/>
    <mergeCell ref="B8:B9"/>
    <mergeCell ref="F8:H9"/>
    <mergeCell ref="AY8:AY9"/>
    <mergeCell ref="AZ8:AZ9"/>
    <mergeCell ref="BA8:BA9"/>
    <mergeCell ref="B6:B7"/>
    <mergeCell ref="C6:E7"/>
    <mergeCell ref="AY6:AY7"/>
    <mergeCell ref="AZ6:AZ7"/>
    <mergeCell ref="BA6:BA7"/>
    <mergeCell ref="BB6:BB7"/>
    <mergeCell ref="AP4:AR5"/>
    <mergeCell ref="AY4:AY5"/>
    <mergeCell ref="AZ4:BB4"/>
    <mergeCell ref="BC4:BE4"/>
    <mergeCell ref="BF4:BF5"/>
    <mergeCell ref="AS4:AU5"/>
    <mergeCell ref="AV4:AX5"/>
    <mergeCell ref="AM4:AO5"/>
    <mergeCell ref="X4:Z5"/>
    <mergeCell ref="AA4:AC5"/>
    <mergeCell ref="AD4:AF5"/>
    <mergeCell ref="AG4:AI5"/>
    <mergeCell ref="AJ4:AL5"/>
    <mergeCell ref="AZ3:BG3"/>
    <mergeCell ref="B4:B5"/>
    <mergeCell ref="C4:E5"/>
    <mergeCell ref="F4:H5"/>
    <mergeCell ref="I4:K5"/>
    <mergeCell ref="L4:N5"/>
    <mergeCell ref="O4:Q5"/>
    <mergeCell ref="R4:T5"/>
    <mergeCell ref="U4:W5"/>
    <mergeCell ref="BG4:BG5"/>
    <mergeCell ref="BB60:BB61"/>
    <mergeCell ref="BC60:BC61"/>
    <mergeCell ref="BD60:BD61"/>
    <mergeCell ref="BE60:BE61"/>
    <mergeCell ref="BF60:BF61"/>
    <mergeCell ref="BG60:BG61"/>
    <mergeCell ref="BC58:BC59"/>
    <mergeCell ref="BD58:BD59"/>
    <mergeCell ref="BE58:BE59"/>
    <mergeCell ref="BF58:BF59"/>
    <mergeCell ref="BG58:BG59"/>
    <mergeCell ref="B60:B61"/>
    <mergeCell ref="AP60:AR61"/>
    <mergeCell ref="AY60:AY61"/>
    <mergeCell ref="AZ60:AZ61"/>
    <mergeCell ref="BA60:BA61"/>
    <mergeCell ref="B58:B59"/>
    <mergeCell ref="AM58:AO59"/>
    <mergeCell ref="AY58:AY59"/>
    <mergeCell ref="AZ58:AZ59"/>
    <mergeCell ref="BA58:BA59"/>
    <mergeCell ref="BB58:BB59"/>
    <mergeCell ref="B56:B57"/>
    <mergeCell ref="AJ56:AL57"/>
    <mergeCell ref="B54:B55"/>
    <mergeCell ref="AG54:AI55"/>
    <mergeCell ref="B52:B53"/>
    <mergeCell ref="AD52:AF53"/>
    <mergeCell ref="B50:B51"/>
    <mergeCell ref="AA50:AC51"/>
    <mergeCell ref="B48:B49"/>
    <mergeCell ref="X48:Z49"/>
    <mergeCell ref="B46:B47"/>
    <mergeCell ref="U46:W47"/>
    <mergeCell ref="B44:B45"/>
    <mergeCell ref="R44:T45"/>
    <mergeCell ref="B42:B43"/>
    <mergeCell ref="O42:Q43"/>
    <mergeCell ref="B40:B41"/>
    <mergeCell ref="L40:N41"/>
    <mergeCell ref="B38:B39"/>
    <mergeCell ref="I38:K39"/>
    <mergeCell ref="B36:B37"/>
    <mergeCell ref="F36:H37"/>
    <mergeCell ref="B34:B35"/>
    <mergeCell ref="C34:E35"/>
    <mergeCell ref="AP32:AR33"/>
    <mergeCell ref="AY32:AY33"/>
    <mergeCell ref="AZ32:BB32"/>
    <mergeCell ref="BC32:BE32"/>
    <mergeCell ref="AS32:AU33"/>
    <mergeCell ref="AV32:AX33"/>
    <mergeCell ref="AM32:AO33"/>
    <mergeCell ref="X32:Z33"/>
    <mergeCell ref="AA32:AC33"/>
    <mergeCell ref="AD32:AF33"/>
    <mergeCell ref="AG32:AI33"/>
    <mergeCell ref="AJ32:AL33"/>
    <mergeCell ref="C2:AR2"/>
    <mergeCell ref="AZ2:BG2"/>
    <mergeCell ref="B32:B33"/>
    <mergeCell ref="C32:E33"/>
    <mergeCell ref="F32:H33"/>
    <mergeCell ref="I32:K33"/>
    <mergeCell ref="L32:N33"/>
    <mergeCell ref="O32:Q33"/>
    <mergeCell ref="R32:T33"/>
    <mergeCell ref="U32:W33"/>
    <mergeCell ref="BG32:BG33"/>
    <mergeCell ref="BG34:BG35"/>
    <mergeCell ref="BG36:BG37"/>
    <mergeCell ref="BG38:BG39"/>
    <mergeCell ref="BG40:BG41"/>
    <mergeCell ref="BG42:BG43"/>
    <mergeCell ref="BG52:BG53"/>
    <mergeCell ref="BG54:BG55"/>
    <mergeCell ref="BG56:BG57"/>
    <mergeCell ref="BG44:BG45"/>
    <mergeCell ref="BE46:BE47"/>
    <mergeCell ref="BF46:BF47"/>
    <mergeCell ref="BG46:BG47"/>
    <mergeCell ref="BG48:BG49"/>
    <mergeCell ref="BG50:BG51"/>
    <mergeCell ref="BE48:BE49"/>
  </mergeCells>
  <dataValidations count="6">
    <dataValidation type="list" allowBlank="1" showInputMessage="1" showErrorMessage="1" sqref="Y59 J61 AE59 AH59 AK59 AB59 J59 G61 M61 P61 S61 D59 V61 D61 Y61 AB61 AE61 AH61 AK61 AQ59 G59 AN61 M59 P59 S59 V59">
      <formula1>$BJ$52:$BJ$54</formula1>
    </dataValidation>
    <dataValidation type="list" allowBlank="1" showInputMessage="1" showErrorMessage="1" sqref="E60:F60 AR58:AX58 W58:X58 Z58:AA58 Z60:AA60 Q58:R58 AC58:AD58 AC60:AD60 AF58:AG58 AF60:AG60 AI60:AJ60 C58 C60 N58:O58 N60:O60 W60:X60 K58:L58 K60:L60 AI58:AJ58 AL58 AL60:AM60 AO60 Q60:R60 H58:I58 H60:I60 AP58 T58:U58 T60:U60 E58:F58">
      <formula1>$BJ$32:$BJ$46</formula1>
    </dataValidation>
    <dataValidation type="list" allowBlank="1" showInputMessage="1" showErrorMessage="1" sqref="AQ28:AQ30 AN28:AN30 M28:M30 J28:J30 P28:P30 AW63 G28:G30 AK28:AK30 S28:S30 V28:V30 Y28:Y30 AB28:AB30 AE28:AE30 D28">
      <formula1>$BJ$23:$BJ$25</formula1>
    </dataValidation>
    <dataValidation type="list" allowBlank="1" showInputMessage="1" showErrorMessage="1" sqref="AV12 AV20 AV24 AV22 AV16 AV18 AV10 AV14 AV8 AX22 AX6 AX16 AX18 AX10 AX14 AX8 AX26 AV6 AV26 AX12 AX20 AX24">
      <formula1>$BK$3:$BK$17</formula1>
    </dataValidation>
    <dataValidation type="list" allowBlank="1" showInputMessage="1" showErrorMessage="1" sqref="AW9 AW15 AW17 AW23 AW25 AW13 AW7 AW21 AW11 AW19 AW27">
      <formula1>$BK$23:$BK$25</formula1>
    </dataValidation>
    <dataValidation type="list" allowBlank="1" showInputMessage="1" showErrorMessage="1" sqref="AV62 AX62">
      <formula1>$BJ$3:$BJ$17</formula1>
    </dataValidation>
  </dataValidations>
  <printOptions/>
  <pageMargins left="0.8661417322834646" right="0" top="0.3937007874015748" bottom="0" header="0.31496062992125984" footer="0.31496062992125984"/>
  <pageSetup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60"/>
  <sheetViews>
    <sheetView zoomScalePageLayoutView="0" workbookViewId="0" topLeftCell="A1">
      <selection activeCell="A4" sqref="A4:A14"/>
    </sheetView>
  </sheetViews>
  <sheetFormatPr defaultColWidth="9.00390625" defaultRowHeight="13.5"/>
  <cols>
    <col min="1" max="1" width="27.00390625" style="0" bestFit="1" customWidth="1"/>
    <col min="3" max="14" width="13.875" style="0" customWidth="1"/>
  </cols>
  <sheetData>
    <row r="3" spans="3:14" ht="13.5">
      <c r="C3" s="370">
        <v>1</v>
      </c>
      <c r="D3" s="370"/>
      <c r="E3" s="370"/>
      <c r="F3" s="370">
        <v>4</v>
      </c>
      <c r="G3" s="370"/>
      <c r="H3" s="370"/>
      <c r="I3" s="370">
        <v>7</v>
      </c>
      <c r="J3" s="370"/>
      <c r="K3" s="370"/>
      <c r="L3" s="370">
        <v>10</v>
      </c>
      <c r="M3" s="370"/>
      <c r="N3" s="370"/>
    </row>
    <row r="4" spans="1:14" ht="13.5">
      <c r="A4" s="16" t="s">
        <v>31</v>
      </c>
      <c r="C4" s="64" t="str">
        <f>A4</f>
        <v>渭東クラブ</v>
      </c>
      <c r="D4" s="64" t="str">
        <f>A12</f>
        <v>鴨島FC</v>
      </c>
      <c r="E4" s="64" t="str">
        <f>C5</f>
        <v>徳島県庁ＦＣゴールド</v>
      </c>
      <c r="F4" s="64" t="str">
        <f>A6</f>
        <v>徳島県庁ＦＣゴールド</v>
      </c>
      <c r="G4" s="64" t="str">
        <f>A9</f>
        <v>川友楽</v>
      </c>
      <c r="H4" s="64" t="str">
        <f>F5</f>
        <v>オールディーズ</v>
      </c>
      <c r="I4" s="64" t="str">
        <f>A11</f>
        <v>STAR　WEST</v>
      </c>
      <c r="J4" s="64" t="str">
        <f>A5</f>
        <v>応神クラブ</v>
      </c>
      <c r="K4" s="64" t="str">
        <f>I5</f>
        <v>徳島市シニア サッカークラブ</v>
      </c>
      <c r="L4" s="64" t="str">
        <f>A7</f>
        <v>チロリン村</v>
      </c>
      <c r="M4" s="64" t="str">
        <f>A9</f>
        <v>川友楽</v>
      </c>
      <c r="N4" s="64" t="str">
        <f>L5</f>
        <v>吉野倶楽部</v>
      </c>
    </row>
    <row r="5" spans="1:14" ht="13.5">
      <c r="A5" s="16" t="s">
        <v>37</v>
      </c>
      <c r="C5" s="64" t="str">
        <f>A6</f>
        <v>徳島県庁ＦＣゴールド</v>
      </c>
      <c r="D5" s="64" t="str">
        <f>A14</f>
        <v>オールディーズ</v>
      </c>
      <c r="E5" s="64" t="str">
        <f>C6</f>
        <v>徳島市シニア サッカークラブ</v>
      </c>
      <c r="F5" s="64" t="str">
        <f>A14</f>
        <v>オールディーズ</v>
      </c>
      <c r="G5" s="64" t="str">
        <f>A8</f>
        <v>徳島市シニア サッカークラブ</v>
      </c>
      <c r="H5" s="64" t="str">
        <f>F6</f>
        <v>FC鳴門</v>
      </c>
      <c r="I5" s="64" t="str">
        <f>A8</f>
        <v>徳島市シニア サッカークラブ</v>
      </c>
      <c r="J5" s="64" t="str">
        <f>A6</f>
        <v>徳島県庁ＦＣゴールド</v>
      </c>
      <c r="K5" s="64" t="str">
        <f>I6</f>
        <v>FC鳴門</v>
      </c>
      <c r="L5" s="64" t="str">
        <f>A10</f>
        <v>吉野倶楽部</v>
      </c>
      <c r="M5" s="64" t="str">
        <f>A12</f>
        <v>鴨島FC</v>
      </c>
      <c r="N5" s="64" t="str">
        <f>L6</f>
        <v>STAR　WEST</v>
      </c>
    </row>
    <row r="6" spans="1:14" ht="13.5">
      <c r="A6" s="16" t="s">
        <v>59</v>
      </c>
      <c r="C6" s="64" t="str">
        <f>A8</f>
        <v>徳島市シニア サッカークラブ</v>
      </c>
      <c r="D6" s="64" t="str">
        <f>A11</f>
        <v>STAR　WEST</v>
      </c>
      <c r="E6" s="64" t="str">
        <f>C7</f>
        <v>川友楽</v>
      </c>
      <c r="F6" s="64" t="str">
        <f>A13</f>
        <v>FC鳴門</v>
      </c>
      <c r="G6" s="64" t="str">
        <f>A11</f>
        <v>STAR　WEST</v>
      </c>
      <c r="H6" s="64" t="str">
        <f>F7</f>
        <v>吉野倶楽部</v>
      </c>
      <c r="I6" s="64" t="str">
        <f>A13</f>
        <v>FC鳴門</v>
      </c>
      <c r="J6" s="64" t="str">
        <f>A10</f>
        <v>吉野倶楽部</v>
      </c>
      <c r="K6" s="64" t="str">
        <f>I7</f>
        <v>チロリン村</v>
      </c>
      <c r="L6" s="64" t="str">
        <f>A11</f>
        <v>STAR　WEST</v>
      </c>
      <c r="M6" s="64" t="str">
        <f>A14</f>
        <v>オールディーズ</v>
      </c>
      <c r="N6" s="64" t="str">
        <f>L7</f>
        <v>応神クラブ</v>
      </c>
    </row>
    <row r="7" spans="1:14" ht="13.5">
      <c r="A7" s="16" t="s">
        <v>55</v>
      </c>
      <c r="C7" s="64" t="str">
        <f>A9</f>
        <v>川友楽</v>
      </c>
      <c r="D7" s="64" t="str">
        <f>A13</f>
        <v>FC鳴門</v>
      </c>
      <c r="E7" s="64" t="str">
        <f>C8</f>
        <v>チロリン村</v>
      </c>
      <c r="F7" s="64" t="str">
        <f>A10</f>
        <v>吉野倶楽部</v>
      </c>
      <c r="G7" s="64" t="str">
        <f>A4</f>
        <v>渭東クラブ</v>
      </c>
      <c r="H7" s="64" t="str">
        <f>F8</f>
        <v>鴨島FC</v>
      </c>
      <c r="I7" s="64" t="str">
        <f>A7</f>
        <v>チロリン村</v>
      </c>
      <c r="J7" s="64" t="str">
        <f>A12</f>
        <v>鴨島FC</v>
      </c>
      <c r="K7" s="64" t="str">
        <f>I8</f>
        <v>渭東クラブ</v>
      </c>
      <c r="L7" s="64" t="str">
        <f>A5</f>
        <v>応神クラブ</v>
      </c>
      <c r="M7" s="64" t="str">
        <f>A8</f>
        <v>徳島市シニア サッカークラブ</v>
      </c>
      <c r="N7" s="64" t="str">
        <f>L8</f>
        <v>徳島県庁ＦＣゴールド</v>
      </c>
    </row>
    <row r="8" spans="1:14" ht="13.5">
      <c r="A8" s="16" t="s">
        <v>16</v>
      </c>
      <c r="C8" s="64" t="str">
        <f>A7</f>
        <v>チロリン村</v>
      </c>
      <c r="D8" s="64" t="str">
        <f>A10</f>
        <v>吉野倶楽部</v>
      </c>
      <c r="E8" s="64" t="str">
        <f>D7</f>
        <v>FC鳴門</v>
      </c>
      <c r="F8" s="64" t="str">
        <f>A12</f>
        <v>鴨島FC</v>
      </c>
      <c r="G8" s="64" t="str">
        <f>A5</f>
        <v>応神クラブ</v>
      </c>
      <c r="H8" s="64" t="str">
        <f>G7</f>
        <v>渭東クラブ</v>
      </c>
      <c r="I8" s="64" t="str">
        <f>A4</f>
        <v>渭東クラブ</v>
      </c>
      <c r="J8" s="64" t="str">
        <f>A14</f>
        <v>オールディーズ</v>
      </c>
      <c r="K8" s="64" t="str">
        <f>J7</f>
        <v>鴨島FC</v>
      </c>
      <c r="L8" s="64" t="str">
        <f>A6</f>
        <v>徳島県庁ＦＣゴールド</v>
      </c>
      <c r="M8" s="64" t="str">
        <f>A13</f>
        <v>FC鳴門</v>
      </c>
      <c r="N8" s="64" t="str">
        <f>M7</f>
        <v>徳島市シニア サッカークラブ</v>
      </c>
    </row>
    <row r="9" spans="1:14" ht="13.5">
      <c r="A9" s="16" t="s">
        <v>76</v>
      </c>
      <c r="C9" s="371" t="str">
        <f>A5</f>
        <v>応神クラブ</v>
      </c>
      <c r="D9" s="372"/>
      <c r="E9" s="373"/>
      <c r="F9" s="371" t="str">
        <f>A7</f>
        <v>チロリン村</v>
      </c>
      <c r="G9" s="372"/>
      <c r="H9" s="373"/>
      <c r="I9" s="371" t="str">
        <f>A9</f>
        <v>川友楽</v>
      </c>
      <c r="J9" s="372"/>
      <c r="K9" s="373"/>
      <c r="L9" s="371" t="str">
        <f>A4</f>
        <v>渭東クラブ</v>
      </c>
      <c r="M9" s="372"/>
      <c r="N9" s="373"/>
    </row>
    <row r="10" spans="1:14" ht="13.5">
      <c r="A10" s="16" t="s">
        <v>70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3.5">
      <c r="A11" s="16" t="s">
        <v>78</v>
      </c>
      <c r="C11" s="375">
        <v>2</v>
      </c>
      <c r="D11" s="375"/>
      <c r="E11" s="375"/>
      <c r="F11" s="375">
        <v>5</v>
      </c>
      <c r="G11" s="375"/>
      <c r="H11" s="375"/>
      <c r="I11" s="375">
        <v>8</v>
      </c>
      <c r="J11" s="375"/>
      <c r="K11" s="375"/>
      <c r="L11" s="375">
        <v>11</v>
      </c>
      <c r="M11" s="375"/>
      <c r="N11" s="375"/>
    </row>
    <row r="12" spans="1:14" ht="13.5">
      <c r="A12" s="16" t="s">
        <v>38</v>
      </c>
      <c r="C12" s="64" t="str">
        <f>A9</f>
        <v>川友楽</v>
      </c>
      <c r="D12" s="64" t="str">
        <f>A14</f>
        <v>オールディーズ</v>
      </c>
      <c r="E12" s="64" t="str">
        <f>C13</f>
        <v>FC鳴門</v>
      </c>
      <c r="F12" s="64" t="str">
        <f>A10</f>
        <v>吉野倶楽部</v>
      </c>
      <c r="G12" s="64" t="str">
        <f>A14</f>
        <v>オールディーズ</v>
      </c>
      <c r="H12" s="64" t="str">
        <f>F13</f>
        <v>渭東クラブ</v>
      </c>
      <c r="I12" s="64" t="str">
        <f>A8</f>
        <v>徳島市シニア サッカークラブ</v>
      </c>
      <c r="J12" s="64" t="str">
        <f>A12</f>
        <v>鴨島FC</v>
      </c>
      <c r="K12" s="64" t="str">
        <f>I13</f>
        <v>オールディーズ</v>
      </c>
      <c r="L12" s="64" t="str">
        <f>A13</f>
        <v>FC鳴門</v>
      </c>
      <c r="M12" s="64" t="str">
        <f>A8</f>
        <v>徳島市シニア サッカークラブ</v>
      </c>
      <c r="N12" s="64" t="str">
        <f>L13</f>
        <v>川友楽</v>
      </c>
    </row>
    <row r="13" spans="1:14" ht="13.5">
      <c r="A13" s="63" t="s">
        <v>69</v>
      </c>
      <c r="C13" s="64" t="str">
        <f>A13</f>
        <v>FC鳴門</v>
      </c>
      <c r="D13" s="64" t="str">
        <f>A7</f>
        <v>チロリン村</v>
      </c>
      <c r="E13" s="64" t="str">
        <f>C14</f>
        <v>鴨島FC</v>
      </c>
      <c r="F13" s="64" t="str">
        <f>A4</f>
        <v>渭東クラブ</v>
      </c>
      <c r="G13" s="64" t="str">
        <f>A11</f>
        <v>STAR　WEST</v>
      </c>
      <c r="H13" s="64" t="str">
        <f>F14</f>
        <v>応神クラブ</v>
      </c>
      <c r="I13" s="64" t="str">
        <f>A14</f>
        <v>オールディーズ</v>
      </c>
      <c r="J13" s="64" t="str">
        <f>A13</f>
        <v>FC鳴門</v>
      </c>
      <c r="K13" s="64" t="str">
        <f>I14</f>
        <v>チロリン村</v>
      </c>
      <c r="L13" s="64" t="str">
        <f>A9</f>
        <v>川友楽</v>
      </c>
      <c r="M13" s="64" t="str">
        <f>A4</f>
        <v>渭東クラブ</v>
      </c>
      <c r="N13" s="64" t="str">
        <f>L14</f>
        <v>オールディーズ</v>
      </c>
    </row>
    <row r="14" spans="1:14" ht="13.5">
      <c r="A14" s="66" t="s">
        <v>56</v>
      </c>
      <c r="C14" s="64" t="str">
        <f>A12</f>
        <v>鴨島FC</v>
      </c>
      <c r="D14" s="64" t="str">
        <f>A6</f>
        <v>徳島県庁ＦＣゴールド</v>
      </c>
      <c r="E14" s="64" t="str">
        <f>C15</f>
        <v>吉野倶楽部</v>
      </c>
      <c r="F14" s="64" t="str">
        <f>A5</f>
        <v>応神クラブ</v>
      </c>
      <c r="G14" s="64" t="str">
        <f>A13</f>
        <v>FC鳴門</v>
      </c>
      <c r="H14" s="64" t="str">
        <f>F15</f>
        <v>チロリン村</v>
      </c>
      <c r="I14" s="64" t="str">
        <f>A7</f>
        <v>チロリン村</v>
      </c>
      <c r="J14" s="64" t="str">
        <f>A4</f>
        <v>渭東クラブ</v>
      </c>
      <c r="K14" s="64" t="str">
        <f>I15</f>
        <v>川友楽</v>
      </c>
      <c r="L14" s="64" t="str">
        <f>A14</f>
        <v>オールディーズ</v>
      </c>
      <c r="M14" s="64" t="str">
        <f>A5</f>
        <v>応神クラブ</v>
      </c>
      <c r="N14" s="64" t="str">
        <f>L15</f>
        <v>吉野倶楽部</v>
      </c>
    </row>
    <row r="15" spans="3:14" ht="13.5">
      <c r="C15" s="64" t="str">
        <f>A10</f>
        <v>吉野倶楽部</v>
      </c>
      <c r="D15" s="64" t="str">
        <f>A5</f>
        <v>応神クラブ</v>
      </c>
      <c r="E15" s="64" t="str">
        <f>C16</f>
        <v>渭東クラブ</v>
      </c>
      <c r="F15" s="64" t="str">
        <f>A7</f>
        <v>チロリン村</v>
      </c>
      <c r="G15" s="64" t="str">
        <f>A8</f>
        <v>徳島市シニア サッカークラブ</v>
      </c>
      <c r="H15" s="64" t="str">
        <f>F16</f>
        <v>川友楽</v>
      </c>
      <c r="I15" s="64" t="str">
        <f>A9</f>
        <v>川友楽</v>
      </c>
      <c r="J15" s="64" t="str">
        <f>A5</f>
        <v>応神クラブ</v>
      </c>
      <c r="K15" s="64" t="str">
        <f>I16</f>
        <v>STAR　WEST</v>
      </c>
      <c r="L15" s="64" t="str">
        <f>A10</f>
        <v>吉野倶楽部</v>
      </c>
      <c r="M15" s="64" t="str">
        <f>A6</f>
        <v>徳島県庁ＦＣゴールド</v>
      </c>
      <c r="N15" s="64" t="str">
        <f>L16</f>
        <v>STAR　WEST</v>
      </c>
    </row>
    <row r="16" spans="3:14" ht="13.5">
      <c r="C16" s="64" t="str">
        <f>A4</f>
        <v>渭東クラブ</v>
      </c>
      <c r="D16" s="64" t="str">
        <f>A8</f>
        <v>徳島市シニア サッカークラブ</v>
      </c>
      <c r="E16" s="64" t="str">
        <f>D15</f>
        <v>応神クラブ</v>
      </c>
      <c r="F16" s="64" t="str">
        <f>A9</f>
        <v>川友楽</v>
      </c>
      <c r="G16" s="64" t="str">
        <f>A12</f>
        <v>鴨島FC</v>
      </c>
      <c r="H16" s="64" t="str">
        <f>G15</f>
        <v>徳島市シニア サッカークラブ</v>
      </c>
      <c r="I16" s="64" t="str">
        <f>A11</f>
        <v>STAR　WEST</v>
      </c>
      <c r="J16" s="64" t="str">
        <f>A6</f>
        <v>徳島県庁ＦＣゴールド</v>
      </c>
      <c r="K16" s="64" t="str">
        <f>J15</f>
        <v>応神クラブ</v>
      </c>
      <c r="L16" s="64" t="str">
        <f>A11</f>
        <v>STAR　WEST</v>
      </c>
      <c r="M16" s="64" t="str">
        <f>A7</f>
        <v>チロリン村</v>
      </c>
      <c r="N16" s="64" t="str">
        <f>M15</f>
        <v>徳島県庁ＦＣゴールド</v>
      </c>
    </row>
    <row r="17" spans="1:14" ht="13.5">
      <c r="A17" s="68"/>
      <c r="C17" s="371" t="str">
        <f>A11</f>
        <v>STAR　WEST</v>
      </c>
      <c r="D17" s="372"/>
      <c r="E17" s="373"/>
      <c r="F17" s="371" t="str">
        <f>A6</f>
        <v>徳島県庁ＦＣゴールド</v>
      </c>
      <c r="G17" s="372"/>
      <c r="H17" s="373"/>
      <c r="I17" s="371" t="str">
        <f>A10</f>
        <v>吉野倶楽部</v>
      </c>
      <c r="J17" s="372"/>
      <c r="K17" s="373"/>
      <c r="L17" s="371" t="str">
        <f>A12</f>
        <v>鴨島FC</v>
      </c>
      <c r="M17" s="372"/>
      <c r="N17" s="373"/>
    </row>
    <row r="18" spans="1:14" ht="13.5">
      <c r="A18" s="1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3.5">
      <c r="A19" s="14"/>
      <c r="C19" s="375">
        <v>3</v>
      </c>
      <c r="D19" s="375"/>
      <c r="E19" s="375"/>
      <c r="F19" s="375">
        <v>6</v>
      </c>
      <c r="G19" s="375"/>
      <c r="H19" s="375"/>
      <c r="I19" s="375">
        <v>9</v>
      </c>
      <c r="J19" s="375"/>
      <c r="K19" s="375"/>
      <c r="L19" s="374"/>
      <c r="M19" s="374"/>
      <c r="N19" s="374"/>
    </row>
    <row r="20" spans="1:14" ht="13.5">
      <c r="A20" s="14"/>
      <c r="C20" s="64" t="str">
        <f>A12</f>
        <v>鴨島FC</v>
      </c>
      <c r="D20" s="64" t="str">
        <f>A13</f>
        <v>FC鳴門</v>
      </c>
      <c r="E20" s="64" t="str">
        <f>C21</f>
        <v>STAR　WEST</v>
      </c>
      <c r="F20" s="64" t="str">
        <f>A7</f>
        <v>チロリン村</v>
      </c>
      <c r="G20" s="64" t="str">
        <f>A5</f>
        <v>応神クラブ</v>
      </c>
      <c r="H20" s="64" t="str">
        <f>F21</f>
        <v>徳島市シニア サッカークラブ</v>
      </c>
      <c r="I20" s="64" t="str">
        <f>A5</f>
        <v>応神クラブ</v>
      </c>
      <c r="J20" s="64" t="str">
        <f>A6</f>
        <v>徳島県庁ＦＣゴールド</v>
      </c>
      <c r="K20" s="64" t="str">
        <f>I21</f>
        <v>吉野倶楽部</v>
      </c>
      <c r="L20" s="67"/>
      <c r="M20" s="67"/>
      <c r="N20" s="67"/>
    </row>
    <row r="21" spans="1:14" ht="13.5">
      <c r="A21" s="14"/>
      <c r="C21" s="64" t="str">
        <f>A11</f>
        <v>STAR　WEST</v>
      </c>
      <c r="D21" s="64" t="str">
        <f>A10</f>
        <v>吉野倶楽部</v>
      </c>
      <c r="E21" s="64" t="str">
        <f>C22</f>
        <v>川友楽</v>
      </c>
      <c r="F21" s="64" t="str">
        <f>A8</f>
        <v>徳島市シニア サッカークラブ</v>
      </c>
      <c r="G21" s="64" t="str">
        <f>A10</f>
        <v>吉野倶楽部</v>
      </c>
      <c r="H21" s="64" t="str">
        <f>F22</f>
        <v>STAR　WEST</v>
      </c>
      <c r="I21" s="64" t="str">
        <f>A10</f>
        <v>吉野倶楽部</v>
      </c>
      <c r="J21" s="64" t="str">
        <f>A9</f>
        <v>川友楽</v>
      </c>
      <c r="K21" s="64" t="str">
        <f>I22</f>
        <v>鴨島FC</v>
      </c>
      <c r="L21" s="67"/>
      <c r="M21" s="67"/>
      <c r="N21" s="67"/>
    </row>
    <row r="22" spans="1:14" ht="13.5">
      <c r="A22" s="14"/>
      <c r="C22" s="64" t="str">
        <f>A9</f>
        <v>川友楽</v>
      </c>
      <c r="D22" s="64" t="str">
        <f>A8</f>
        <v>徳島市シニア サッカークラブ</v>
      </c>
      <c r="E22" s="64" t="str">
        <f>C23</f>
        <v>チロリン村</v>
      </c>
      <c r="F22" s="64" t="str">
        <f>A11</f>
        <v>STAR　WEST</v>
      </c>
      <c r="G22" s="64" t="str">
        <f>A9</f>
        <v>川友楽</v>
      </c>
      <c r="H22" s="64" t="str">
        <f>F23</f>
        <v>鴨島FC</v>
      </c>
      <c r="I22" s="64" t="str">
        <f>A12</f>
        <v>鴨島FC</v>
      </c>
      <c r="J22" s="64" t="str">
        <f>A11</f>
        <v>STAR　WEST</v>
      </c>
      <c r="K22" s="64" t="str">
        <f>I23</f>
        <v>渭東クラブ</v>
      </c>
      <c r="L22" s="67"/>
      <c r="M22" s="67"/>
      <c r="N22" s="67"/>
    </row>
    <row r="23" spans="1:14" ht="13.5">
      <c r="A23" s="14"/>
      <c r="C23" s="64" t="str">
        <f>A7</f>
        <v>チロリン村</v>
      </c>
      <c r="D23" s="64" t="str">
        <f>A6</f>
        <v>徳島県庁ＦＣゴールド</v>
      </c>
      <c r="E23" s="64" t="str">
        <f>C24</f>
        <v>応神クラブ</v>
      </c>
      <c r="F23" s="64" t="str">
        <f>A12</f>
        <v>鴨島FC</v>
      </c>
      <c r="G23" s="64" t="str">
        <f>A14</f>
        <v>オールディーズ</v>
      </c>
      <c r="H23" s="64" t="str">
        <f>F24</f>
        <v>徳島県庁ＦＣゴールド</v>
      </c>
      <c r="I23" s="64" t="str">
        <f>A4</f>
        <v>渭東クラブ</v>
      </c>
      <c r="J23" s="64" t="str">
        <f>A13</f>
        <v>FC鳴門</v>
      </c>
      <c r="K23" s="64" t="str">
        <f>I24</f>
        <v>オールディーズ</v>
      </c>
      <c r="L23" s="67"/>
      <c r="M23" s="67"/>
      <c r="N23" s="67"/>
    </row>
    <row r="24" spans="1:14" ht="13.5">
      <c r="A24" s="14"/>
      <c r="C24" s="64" t="str">
        <f>A5</f>
        <v>応神クラブ</v>
      </c>
      <c r="D24" s="64" t="str">
        <f>A4</f>
        <v>渭東クラブ</v>
      </c>
      <c r="E24" s="64" t="str">
        <f>D23</f>
        <v>徳島県庁ＦＣゴールド</v>
      </c>
      <c r="F24" s="64" t="str">
        <f>A6</f>
        <v>徳島県庁ＦＣゴールド</v>
      </c>
      <c r="G24" s="64" t="str">
        <f>A4</f>
        <v>渭東クラブ</v>
      </c>
      <c r="H24" s="64" t="str">
        <f>G23</f>
        <v>オールディーズ</v>
      </c>
      <c r="I24" s="64" t="str">
        <f>A14</f>
        <v>オールディーズ</v>
      </c>
      <c r="J24" s="64" t="str">
        <f>A7</f>
        <v>チロリン村</v>
      </c>
      <c r="K24" s="64" t="str">
        <f>J23</f>
        <v>FC鳴門</v>
      </c>
      <c r="L24" s="67"/>
      <c r="M24" s="67"/>
      <c r="N24" s="67"/>
    </row>
    <row r="25" spans="1:14" ht="13.5">
      <c r="A25" s="14"/>
      <c r="C25" s="371" t="str">
        <f>A14</f>
        <v>オールディーズ</v>
      </c>
      <c r="D25" s="372"/>
      <c r="E25" s="373"/>
      <c r="F25" s="371" t="str">
        <f>A13</f>
        <v>FC鳴門</v>
      </c>
      <c r="G25" s="372"/>
      <c r="H25" s="373"/>
      <c r="I25" s="371" t="str">
        <f>A8</f>
        <v>徳島市シニア サッカークラブ</v>
      </c>
      <c r="J25" s="372"/>
      <c r="K25" s="373"/>
      <c r="L25" s="374"/>
      <c r="M25" s="374"/>
      <c r="N25" s="374"/>
    </row>
    <row r="26" ht="13.5">
      <c r="A26" s="61"/>
    </row>
    <row r="27" ht="13.5">
      <c r="A27" s="60"/>
    </row>
    <row r="28" ht="13.5">
      <c r="A28" s="60"/>
    </row>
    <row r="34" spans="3:14" ht="13.5">
      <c r="C34" s="370">
        <v>1</v>
      </c>
      <c r="D34" s="370"/>
      <c r="E34" s="370"/>
      <c r="F34" s="370">
        <v>4</v>
      </c>
      <c r="G34" s="370"/>
      <c r="H34" s="370"/>
      <c r="I34" s="370">
        <v>7</v>
      </c>
      <c r="J34" s="370"/>
      <c r="K34" s="370"/>
      <c r="L34" s="370">
        <v>10</v>
      </c>
      <c r="M34" s="370"/>
      <c r="N34" s="370"/>
    </row>
    <row r="35" spans="1:14" ht="13.5">
      <c r="A35" s="16" t="s">
        <v>71</v>
      </c>
      <c r="C35" s="64" t="str">
        <f>A35</f>
        <v>阿南SFC</v>
      </c>
      <c r="D35" s="64" t="str">
        <f>A43</f>
        <v>石井SFC</v>
      </c>
      <c r="E35" s="64" t="str">
        <f>C36</f>
        <v>T.C.O.SC</v>
      </c>
      <c r="F35" s="64" t="str">
        <f>A37</f>
        <v>T.C.O.SC</v>
      </c>
      <c r="G35" s="64" t="str">
        <f>A40</f>
        <v>津田FC</v>
      </c>
      <c r="H35" s="64" t="str">
        <f>F36</f>
        <v>徳島SFC50</v>
      </c>
      <c r="I35" s="64" t="str">
        <f>A42</f>
        <v>SCR＠H+</v>
      </c>
      <c r="J35" s="64" t="str">
        <f>A36</f>
        <v>プレフ</v>
      </c>
      <c r="K35" s="64" t="str">
        <f>I36</f>
        <v>RED　OLD</v>
      </c>
      <c r="L35" s="64" t="str">
        <f>A38</f>
        <v>鳴門クラブ</v>
      </c>
      <c r="M35" s="64" t="str">
        <f>A40</f>
        <v>津田FC</v>
      </c>
      <c r="N35" s="64" t="str">
        <f>L36</f>
        <v>Z団</v>
      </c>
    </row>
    <row r="36" spans="1:14" ht="13.5">
      <c r="A36" s="16" t="s">
        <v>63</v>
      </c>
      <c r="C36" s="64" t="str">
        <f>A37</f>
        <v>T.C.O.SC</v>
      </c>
      <c r="D36" s="64" t="str">
        <f>A45</f>
        <v>徳島SFC50</v>
      </c>
      <c r="E36" s="64" t="str">
        <f>C37</f>
        <v>RED　OLD</v>
      </c>
      <c r="F36" s="64" t="str">
        <f>A45</f>
        <v>徳島SFC50</v>
      </c>
      <c r="G36" s="64" t="str">
        <f>A39</f>
        <v>RED　OLD</v>
      </c>
      <c r="H36" s="64" t="str">
        <f>F37</f>
        <v>SCR＠H+</v>
      </c>
      <c r="I36" s="64" t="str">
        <f>A39</f>
        <v>RED　OLD</v>
      </c>
      <c r="J36" s="64" t="str">
        <f>A37</f>
        <v>T.C.O.SC</v>
      </c>
      <c r="K36" s="64" t="str">
        <f>I37</f>
        <v>鳴門Rizort</v>
      </c>
      <c r="L36" s="64" t="str">
        <f>A41</f>
        <v>Z団</v>
      </c>
      <c r="M36" s="64" t="str">
        <f>A43</f>
        <v>石井SFC</v>
      </c>
      <c r="N36" s="64" t="str">
        <f>L37</f>
        <v>SCR＠H+</v>
      </c>
    </row>
    <row r="37" spans="1:14" ht="13.5">
      <c r="A37" s="16" t="s">
        <v>74</v>
      </c>
      <c r="C37" s="64" t="str">
        <f>A39</f>
        <v>RED　OLD</v>
      </c>
      <c r="D37" s="64" t="str">
        <f>A42</f>
        <v>SCR＠H+</v>
      </c>
      <c r="E37" s="64" t="str">
        <f>C38</f>
        <v>津田FC</v>
      </c>
      <c r="F37" s="64" t="str">
        <f>A42</f>
        <v>SCR＠H+</v>
      </c>
      <c r="G37" s="64" t="str">
        <f>A44</f>
        <v>鳴門Rizort</v>
      </c>
      <c r="H37" s="64" t="str">
        <f>F38</f>
        <v>Z団</v>
      </c>
      <c r="I37" s="64" t="str">
        <f>A44</f>
        <v>鳴門Rizort</v>
      </c>
      <c r="J37" s="64" t="str">
        <f>A41</f>
        <v>Z団</v>
      </c>
      <c r="K37" s="64" t="str">
        <f>I38</f>
        <v>鳴門クラブ</v>
      </c>
      <c r="L37" s="64" t="str">
        <f>A42</f>
        <v>SCR＠H+</v>
      </c>
      <c r="M37" s="64" t="str">
        <f>A45</f>
        <v>徳島SFC50</v>
      </c>
      <c r="N37" s="64" t="str">
        <f>L38</f>
        <v>プレフ</v>
      </c>
    </row>
    <row r="38" spans="1:14" ht="13.5">
      <c r="A38" s="16" t="s">
        <v>36</v>
      </c>
      <c r="C38" s="64" t="str">
        <f>A40</f>
        <v>津田FC</v>
      </c>
      <c r="D38" s="64" t="str">
        <f>A44</f>
        <v>鳴門Rizort</v>
      </c>
      <c r="E38" s="64" t="str">
        <f>C39</f>
        <v>鳴門クラブ</v>
      </c>
      <c r="F38" s="64" t="str">
        <f>A41</f>
        <v>Z団</v>
      </c>
      <c r="G38" s="64" t="str">
        <f>A35</f>
        <v>阿南SFC</v>
      </c>
      <c r="H38" s="64" t="str">
        <f>F39</f>
        <v>石井SFC</v>
      </c>
      <c r="I38" s="64" t="str">
        <f>A38</f>
        <v>鳴門クラブ</v>
      </c>
      <c r="J38" s="64" t="str">
        <f>A43</f>
        <v>石井SFC</v>
      </c>
      <c r="K38" s="64" t="str">
        <f>I39</f>
        <v>阿南SFC</v>
      </c>
      <c r="L38" s="64" t="str">
        <f>A36</f>
        <v>プレフ</v>
      </c>
      <c r="M38" s="64" t="str">
        <f>A39</f>
        <v>RED　OLD</v>
      </c>
      <c r="N38" s="64" t="str">
        <f>L39</f>
        <v>T.C.O.SC</v>
      </c>
    </row>
    <row r="39" spans="1:14" ht="13.5">
      <c r="A39" s="16" t="s">
        <v>72</v>
      </c>
      <c r="C39" s="64" t="str">
        <f>A38</f>
        <v>鳴門クラブ</v>
      </c>
      <c r="D39" s="64" t="str">
        <f>A41</f>
        <v>Z団</v>
      </c>
      <c r="E39" s="64" t="str">
        <f>C40</f>
        <v>プレフ</v>
      </c>
      <c r="F39" s="64" t="str">
        <f>A43</f>
        <v>石井SFC</v>
      </c>
      <c r="G39" s="64" t="str">
        <f>A36</f>
        <v>プレフ</v>
      </c>
      <c r="H39" s="64" t="str">
        <f>F40</f>
        <v>鳴門クラブ</v>
      </c>
      <c r="I39" s="64" t="str">
        <f>A35</f>
        <v>阿南SFC</v>
      </c>
      <c r="J39" s="64" t="str">
        <f>A45</f>
        <v>徳島SFC50</v>
      </c>
      <c r="K39" s="64" t="str">
        <f>I40</f>
        <v>津田FC</v>
      </c>
      <c r="L39" s="64" t="str">
        <f>A37</f>
        <v>T.C.O.SC</v>
      </c>
      <c r="M39" s="64" t="str">
        <f>A44</f>
        <v>鳴門Rizort</v>
      </c>
      <c r="N39" s="64" t="str">
        <f>L40</f>
        <v>阿南SFC</v>
      </c>
    </row>
    <row r="40" spans="1:14" ht="13.5">
      <c r="A40" s="62" t="s">
        <v>79</v>
      </c>
      <c r="C40" s="69" t="str">
        <f>A36</f>
        <v>プレフ</v>
      </c>
      <c r="D40" s="71" t="str">
        <f>A46</f>
        <v>阿波FC</v>
      </c>
      <c r="E40" s="70" t="str">
        <f>D39</f>
        <v>Z団</v>
      </c>
      <c r="F40" s="69" t="str">
        <f>A38</f>
        <v>鳴門クラブ</v>
      </c>
      <c r="G40" s="71" t="str">
        <f>A46</f>
        <v>阿波FC</v>
      </c>
      <c r="H40" s="70" t="str">
        <f>G39</f>
        <v>プレフ</v>
      </c>
      <c r="I40" s="69" t="str">
        <f>A40</f>
        <v>津田FC</v>
      </c>
      <c r="J40" s="71" t="str">
        <f>A46</f>
        <v>阿波FC</v>
      </c>
      <c r="K40" s="70" t="str">
        <f>J39</f>
        <v>徳島SFC50</v>
      </c>
      <c r="L40" s="69" t="str">
        <f>A35</f>
        <v>阿南SFC</v>
      </c>
      <c r="M40" s="71" t="str">
        <f>A46</f>
        <v>阿波FC</v>
      </c>
      <c r="N40" s="70" t="str">
        <f>M39</f>
        <v>鳴門Rizort</v>
      </c>
    </row>
    <row r="41" spans="1:14" ht="13.5">
      <c r="A41" s="16" t="s">
        <v>73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3.5">
      <c r="A42" s="16" t="s">
        <v>77</v>
      </c>
      <c r="C42" s="375">
        <v>2</v>
      </c>
      <c r="D42" s="375"/>
      <c r="E42" s="375"/>
      <c r="F42" s="375">
        <v>5</v>
      </c>
      <c r="G42" s="375"/>
      <c r="H42" s="375"/>
      <c r="I42" s="375">
        <v>8</v>
      </c>
      <c r="J42" s="375"/>
      <c r="K42" s="375"/>
      <c r="L42" s="375">
        <v>11</v>
      </c>
      <c r="M42" s="375"/>
      <c r="N42" s="375"/>
    </row>
    <row r="43" spans="1:14" ht="13.5">
      <c r="A43" s="16" t="s">
        <v>104</v>
      </c>
      <c r="C43" s="64" t="str">
        <f>A40</f>
        <v>津田FC</v>
      </c>
      <c r="D43" s="64" t="str">
        <f>A45</f>
        <v>徳島SFC50</v>
      </c>
      <c r="E43" s="64" t="str">
        <f>C44</f>
        <v>鳴門Rizort</v>
      </c>
      <c r="F43" s="64" t="str">
        <f>A41</f>
        <v>Z団</v>
      </c>
      <c r="G43" s="64" t="str">
        <f>A45</f>
        <v>徳島SFC50</v>
      </c>
      <c r="H43" s="64" t="str">
        <f>F44</f>
        <v>阿南SFC</v>
      </c>
      <c r="I43" s="64" t="str">
        <f>A39</f>
        <v>RED　OLD</v>
      </c>
      <c r="J43" s="64" t="str">
        <f>A43</f>
        <v>石井SFC</v>
      </c>
      <c r="K43" s="64" t="str">
        <f>I44</f>
        <v>徳島SFC50</v>
      </c>
      <c r="L43" s="64" t="str">
        <f>A44</f>
        <v>鳴門Rizort</v>
      </c>
      <c r="M43" s="64" t="str">
        <f>A39</f>
        <v>RED　OLD</v>
      </c>
      <c r="N43" s="64" t="str">
        <f>L44</f>
        <v>津田FC</v>
      </c>
    </row>
    <row r="44" spans="1:14" ht="13.5">
      <c r="A44" s="16" t="s">
        <v>105</v>
      </c>
      <c r="C44" s="64" t="str">
        <f>A44</f>
        <v>鳴門Rizort</v>
      </c>
      <c r="D44" s="64" t="str">
        <f>A38</f>
        <v>鳴門クラブ</v>
      </c>
      <c r="E44" s="64" t="str">
        <f>C45</f>
        <v>石井SFC</v>
      </c>
      <c r="F44" s="64" t="str">
        <f>A35</f>
        <v>阿南SFC</v>
      </c>
      <c r="G44" s="64" t="str">
        <f>A42</f>
        <v>SCR＠H+</v>
      </c>
      <c r="H44" s="64" t="str">
        <f>F45</f>
        <v>鳴門Rizort</v>
      </c>
      <c r="I44" s="64" t="str">
        <f>A45</f>
        <v>徳島SFC50</v>
      </c>
      <c r="J44" s="64" t="str">
        <f>A44</f>
        <v>鳴門Rizort</v>
      </c>
      <c r="K44" s="64" t="str">
        <f>I45</f>
        <v>鳴門クラブ</v>
      </c>
      <c r="L44" s="64" t="str">
        <f>A40</f>
        <v>津田FC</v>
      </c>
      <c r="M44" s="64" t="str">
        <f>A35</f>
        <v>阿南SFC</v>
      </c>
      <c r="N44" s="64" t="str">
        <f>L45</f>
        <v>徳島SFC50</v>
      </c>
    </row>
    <row r="45" spans="1:14" ht="13.5">
      <c r="A45" s="66" t="s">
        <v>75</v>
      </c>
      <c r="C45" s="64" t="str">
        <f>A43</f>
        <v>石井SFC</v>
      </c>
      <c r="D45" s="64" t="str">
        <f>A37</f>
        <v>T.C.O.SC</v>
      </c>
      <c r="E45" s="64" t="str">
        <f>C46</f>
        <v>Z団</v>
      </c>
      <c r="F45" s="64" t="str">
        <f>A44</f>
        <v>鳴門Rizort</v>
      </c>
      <c r="G45" s="64" t="str">
        <f>A36</f>
        <v>プレフ</v>
      </c>
      <c r="H45" s="64" t="str">
        <f>F46</f>
        <v>鳴門クラブ</v>
      </c>
      <c r="I45" s="64" t="str">
        <f>A38</f>
        <v>鳴門クラブ</v>
      </c>
      <c r="J45" s="64" t="str">
        <f>A35</f>
        <v>阿南SFC</v>
      </c>
      <c r="K45" s="64" t="str">
        <f>I46</f>
        <v>津田FC</v>
      </c>
      <c r="L45" s="64" t="str">
        <f>A45</f>
        <v>徳島SFC50</v>
      </c>
      <c r="M45" s="64" t="str">
        <f>A36</f>
        <v>プレフ</v>
      </c>
      <c r="N45" s="64" t="str">
        <f>L46</f>
        <v>Z団</v>
      </c>
    </row>
    <row r="46" spans="1:14" ht="13.5">
      <c r="A46" s="62" t="s">
        <v>106</v>
      </c>
      <c r="C46" s="64" t="str">
        <f>A41</f>
        <v>Z団</v>
      </c>
      <c r="D46" s="64" t="str">
        <f>A36</f>
        <v>プレフ</v>
      </c>
      <c r="E46" s="64" t="str">
        <f>C47</f>
        <v>阿南SFC</v>
      </c>
      <c r="F46" s="64" t="str">
        <f>A38</f>
        <v>鳴門クラブ</v>
      </c>
      <c r="G46" s="64" t="str">
        <f>A39</f>
        <v>RED　OLD</v>
      </c>
      <c r="H46" s="64" t="str">
        <f>F47</f>
        <v>津田FC</v>
      </c>
      <c r="I46" s="64" t="str">
        <f>A40</f>
        <v>津田FC</v>
      </c>
      <c r="J46" s="64" t="str">
        <f>A36</f>
        <v>プレフ</v>
      </c>
      <c r="K46" s="64" t="str">
        <f>I47</f>
        <v>SCR＠H+</v>
      </c>
      <c r="L46" s="64" t="str">
        <f>A41</f>
        <v>Z団</v>
      </c>
      <c r="M46" s="64" t="str">
        <f>A37</f>
        <v>T.C.O.SC</v>
      </c>
      <c r="N46" s="64" t="str">
        <f>L47</f>
        <v>SCR＠H+</v>
      </c>
    </row>
    <row r="47" spans="3:14" ht="13.5">
      <c r="C47" s="64" t="str">
        <f>A35</f>
        <v>阿南SFC</v>
      </c>
      <c r="D47" s="64" t="str">
        <f>A39</f>
        <v>RED　OLD</v>
      </c>
      <c r="E47" s="64" t="str">
        <f>C48</f>
        <v>SCR＠H+</v>
      </c>
      <c r="F47" s="64" t="str">
        <f>A40</f>
        <v>津田FC</v>
      </c>
      <c r="G47" s="64" t="str">
        <f>A43</f>
        <v>石井SFC</v>
      </c>
      <c r="H47" s="64" t="str">
        <f>F48</f>
        <v>T.C.O.SC</v>
      </c>
      <c r="I47" s="64" t="str">
        <f>A42</f>
        <v>SCR＠H+</v>
      </c>
      <c r="J47" s="64" t="str">
        <f>A37</f>
        <v>T.C.O.SC</v>
      </c>
      <c r="K47" s="64" t="str">
        <f>I48</f>
        <v>Z団</v>
      </c>
      <c r="L47" s="64" t="str">
        <f>A42</f>
        <v>SCR＠H+</v>
      </c>
      <c r="M47" s="64" t="str">
        <f>A38</f>
        <v>鳴門クラブ</v>
      </c>
      <c r="N47" s="64" t="str">
        <f>L48</f>
        <v>石井SFC</v>
      </c>
    </row>
    <row r="48" spans="3:14" ht="13.5">
      <c r="C48" s="69" t="str">
        <f>A42</f>
        <v>SCR＠H+</v>
      </c>
      <c r="D48" s="71" t="str">
        <f>A46</f>
        <v>阿波FC</v>
      </c>
      <c r="E48" s="70" t="str">
        <f>D47</f>
        <v>RED　OLD</v>
      </c>
      <c r="F48" s="69" t="str">
        <f>A37</f>
        <v>T.C.O.SC</v>
      </c>
      <c r="G48" s="71" t="str">
        <f>A46</f>
        <v>阿波FC</v>
      </c>
      <c r="H48" s="70" t="str">
        <f>G47</f>
        <v>石井SFC</v>
      </c>
      <c r="I48" s="69" t="str">
        <f>A41</f>
        <v>Z団</v>
      </c>
      <c r="J48" s="71" t="str">
        <f>A46</f>
        <v>阿波FC</v>
      </c>
      <c r="K48" s="70" t="str">
        <f>J47</f>
        <v>T.C.O.SC</v>
      </c>
      <c r="L48" s="69" t="str">
        <f>A43</f>
        <v>石井SFC</v>
      </c>
      <c r="M48" s="71" t="str">
        <f>A46</f>
        <v>阿波FC</v>
      </c>
      <c r="N48" s="70" t="str">
        <f>M47</f>
        <v>鳴門クラブ</v>
      </c>
    </row>
    <row r="49" spans="1:14" ht="13.5">
      <c r="A49" s="1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3.5">
      <c r="A50" s="14"/>
      <c r="C50" s="375">
        <v>3</v>
      </c>
      <c r="D50" s="375"/>
      <c r="E50" s="375"/>
      <c r="F50" s="375">
        <v>6</v>
      </c>
      <c r="G50" s="375"/>
      <c r="H50" s="375"/>
      <c r="I50" s="375">
        <v>9</v>
      </c>
      <c r="J50" s="375"/>
      <c r="K50" s="375"/>
      <c r="L50" s="374"/>
      <c r="M50" s="374"/>
      <c r="N50" s="374"/>
    </row>
    <row r="51" spans="1:14" ht="13.5">
      <c r="A51" s="14"/>
      <c r="C51" s="64" t="str">
        <f>A43</f>
        <v>石井SFC</v>
      </c>
      <c r="D51" s="64" t="str">
        <f>A44</f>
        <v>鳴門Rizort</v>
      </c>
      <c r="E51" s="64" t="str">
        <f>C52</f>
        <v>SCR＠H+</v>
      </c>
      <c r="F51" s="64" t="str">
        <f>A38</f>
        <v>鳴門クラブ</v>
      </c>
      <c r="G51" s="64" t="str">
        <f>A36</f>
        <v>プレフ</v>
      </c>
      <c r="H51" s="64" t="str">
        <f>F52</f>
        <v>RED　OLD</v>
      </c>
      <c r="I51" s="64" t="str">
        <f>A36</f>
        <v>プレフ</v>
      </c>
      <c r="J51" s="64" t="str">
        <f>A37</f>
        <v>T.C.O.SC</v>
      </c>
      <c r="K51" s="64" t="str">
        <f>I52</f>
        <v>Z団</v>
      </c>
      <c r="L51" s="67"/>
      <c r="M51" s="67"/>
      <c r="N51" s="67"/>
    </row>
    <row r="52" spans="1:14" ht="13.5">
      <c r="A52" s="14"/>
      <c r="C52" s="64" t="str">
        <f>A42</f>
        <v>SCR＠H+</v>
      </c>
      <c r="D52" s="64" t="str">
        <f>A41</f>
        <v>Z団</v>
      </c>
      <c r="E52" s="64" t="str">
        <f>C53</f>
        <v>津田FC</v>
      </c>
      <c r="F52" s="64" t="str">
        <f>A39</f>
        <v>RED　OLD</v>
      </c>
      <c r="G52" s="64" t="str">
        <f>A41</f>
        <v>Z団</v>
      </c>
      <c r="H52" s="64" t="str">
        <f>F53</f>
        <v>SCR＠H+</v>
      </c>
      <c r="I52" s="64" t="str">
        <f>A41</f>
        <v>Z団</v>
      </c>
      <c r="J52" s="64" t="str">
        <f>A40</f>
        <v>津田FC</v>
      </c>
      <c r="K52" s="64" t="str">
        <f>I53</f>
        <v>石井SFC</v>
      </c>
      <c r="L52" s="67"/>
      <c r="M52" s="67"/>
      <c r="N52" s="67"/>
    </row>
    <row r="53" spans="1:14" ht="13.5">
      <c r="A53" s="14"/>
      <c r="C53" s="64" t="str">
        <f>A40</f>
        <v>津田FC</v>
      </c>
      <c r="D53" s="64" t="str">
        <f>A39</f>
        <v>RED　OLD</v>
      </c>
      <c r="E53" s="64" t="str">
        <f>C54</f>
        <v>鳴門クラブ</v>
      </c>
      <c r="F53" s="64" t="str">
        <f>A42</f>
        <v>SCR＠H+</v>
      </c>
      <c r="G53" s="64" t="str">
        <f>A40</f>
        <v>津田FC</v>
      </c>
      <c r="H53" s="64" t="str">
        <f>F54</f>
        <v>石井SFC</v>
      </c>
      <c r="I53" s="64" t="str">
        <f>A43</f>
        <v>石井SFC</v>
      </c>
      <c r="J53" s="64" t="str">
        <f>A42</f>
        <v>SCR＠H+</v>
      </c>
      <c r="K53" s="64" t="str">
        <f>I54</f>
        <v>阿南SFC</v>
      </c>
      <c r="L53" s="67"/>
      <c r="M53" s="67"/>
      <c r="N53" s="67"/>
    </row>
    <row r="54" spans="1:14" ht="13.5">
      <c r="A54" s="14"/>
      <c r="C54" s="64" t="str">
        <f>A38</f>
        <v>鳴門クラブ</v>
      </c>
      <c r="D54" s="64" t="str">
        <f>A37</f>
        <v>T.C.O.SC</v>
      </c>
      <c r="E54" s="64" t="str">
        <f>C55</f>
        <v>プレフ</v>
      </c>
      <c r="F54" s="64" t="str">
        <f>A43</f>
        <v>石井SFC</v>
      </c>
      <c r="G54" s="64" t="str">
        <f>A45</f>
        <v>徳島SFC50</v>
      </c>
      <c r="H54" s="64" t="str">
        <f>F55</f>
        <v>T.C.O.SC</v>
      </c>
      <c r="I54" s="64" t="str">
        <f>A35</f>
        <v>阿南SFC</v>
      </c>
      <c r="J54" s="64" t="str">
        <f>A44</f>
        <v>鳴門Rizort</v>
      </c>
      <c r="K54" s="64" t="str">
        <f>I55</f>
        <v>徳島SFC50</v>
      </c>
      <c r="L54" s="67"/>
      <c r="M54" s="67"/>
      <c r="N54" s="67"/>
    </row>
    <row r="55" spans="1:14" ht="13.5">
      <c r="A55" s="14"/>
      <c r="C55" s="64" t="str">
        <f>A36</f>
        <v>プレフ</v>
      </c>
      <c r="D55" s="64" t="str">
        <f>A35</f>
        <v>阿南SFC</v>
      </c>
      <c r="E55" s="64" t="str">
        <f>C56</f>
        <v>徳島SFC50</v>
      </c>
      <c r="F55" s="64" t="str">
        <f>A37</f>
        <v>T.C.O.SC</v>
      </c>
      <c r="G55" s="64" t="str">
        <f>A35</f>
        <v>阿南SFC</v>
      </c>
      <c r="H55" s="64" t="str">
        <f>F56</f>
        <v>鳴門Rizort</v>
      </c>
      <c r="I55" s="64" t="str">
        <f>A45</f>
        <v>徳島SFC50</v>
      </c>
      <c r="J55" s="64" t="str">
        <f>A38</f>
        <v>鳴門クラブ</v>
      </c>
      <c r="K55" s="64" t="str">
        <f>I56</f>
        <v>RED　OLD</v>
      </c>
      <c r="L55" s="67"/>
      <c r="M55" s="67"/>
      <c r="N55" s="67"/>
    </row>
    <row r="56" spans="1:14" ht="13.5">
      <c r="A56" s="14"/>
      <c r="C56" s="69" t="str">
        <f>A45</f>
        <v>徳島SFC50</v>
      </c>
      <c r="D56" s="71" t="str">
        <f>A46</f>
        <v>阿波FC</v>
      </c>
      <c r="E56" s="70" t="str">
        <f>D55</f>
        <v>阿南SFC</v>
      </c>
      <c r="F56" s="69" t="str">
        <f>A44</f>
        <v>鳴門Rizort</v>
      </c>
      <c r="G56" s="71" t="str">
        <f>A46</f>
        <v>阿波FC</v>
      </c>
      <c r="H56" s="70" t="str">
        <f>G55</f>
        <v>阿南SFC</v>
      </c>
      <c r="I56" s="69" t="str">
        <f>A39</f>
        <v>RED　OLD</v>
      </c>
      <c r="J56" s="71" t="str">
        <f>A46</f>
        <v>阿波FC</v>
      </c>
      <c r="K56" s="70" t="str">
        <f>J55</f>
        <v>鳴門クラブ</v>
      </c>
      <c r="L56" s="374"/>
      <c r="M56" s="374"/>
      <c r="N56" s="374"/>
    </row>
    <row r="57" ht="13.5">
      <c r="A57" s="14"/>
    </row>
    <row r="58" ht="13.5">
      <c r="A58" s="14"/>
    </row>
    <row r="59" ht="13.5">
      <c r="A59" s="68"/>
    </row>
    <row r="60" ht="13.5">
      <c r="A60" s="60"/>
    </row>
  </sheetData>
  <sheetProtection/>
  <mergeCells count="37">
    <mergeCell ref="C50:E50"/>
    <mergeCell ref="F50:H50"/>
    <mergeCell ref="I50:K50"/>
    <mergeCell ref="L50:N50"/>
    <mergeCell ref="L56:N56"/>
    <mergeCell ref="C42:E42"/>
    <mergeCell ref="F42:H42"/>
    <mergeCell ref="I42:K42"/>
    <mergeCell ref="L42:N42"/>
    <mergeCell ref="C34:E34"/>
    <mergeCell ref="F34:H34"/>
    <mergeCell ref="I34:K34"/>
    <mergeCell ref="L34:N34"/>
    <mergeCell ref="C19:E19"/>
    <mergeCell ref="F19:H19"/>
    <mergeCell ref="I19:K19"/>
    <mergeCell ref="L19:N19"/>
    <mergeCell ref="C25:E25"/>
    <mergeCell ref="F25:H25"/>
    <mergeCell ref="I25:K25"/>
    <mergeCell ref="L25:N25"/>
    <mergeCell ref="C11:E11"/>
    <mergeCell ref="F11:H11"/>
    <mergeCell ref="I11:K11"/>
    <mergeCell ref="L11:N11"/>
    <mergeCell ref="C17:E17"/>
    <mergeCell ref="F17:H17"/>
    <mergeCell ref="I17:K17"/>
    <mergeCell ref="L17:N17"/>
    <mergeCell ref="C3:E3"/>
    <mergeCell ref="F3:H3"/>
    <mergeCell ref="I3:K3"/>
    <mergeCell ref="L3:N3"/>
    <mergeCell ref="C9:E9"/>
    <mergeCell ref="F9:H9"/>
    <mergeCell ref="I9:K9"/>
    <mergeCell ref="L9:N9"/>
  </mergeCells>
  <printOptions/>
  <pageMargins left="0" right="0" top="0" bottom="0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YBK工業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宇徳四郎</dc:creator>
  <cp:keywords/>
  <dc:description/>
  <cp:lastModifiedBy>義輝 宮倉</cp:lastModifiedBy>
  <cp:lastPrinted>2024-04-06T08:40:16Z</cp:lastPrinted>
  <dcterms:created xsi:type="dcterms:W3CDTF">2000-02-15T11:05:43Z</dcterms:created>
  <dcterms:modified xsi:type="dcterms:W3CDTF">2024-04-06T08:41:15Z</dcterms:modified>
  <cp:category/>
  <cp:version/>
  <cp:contentType/>
  <cp:contentStatus/>
</cp:coreProperties>
</file>